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bookViews>
  <sheets>
    <sheet name="封面" sheetId="5" r:id="rId1"/>
    <sheet name="表7-1.部门预算收支汇总表" sheetId="2" r:id="rId2"/>
    <sheet name="表7-2.部门预算支出计划明细表" sheetId="1" r:id="rId3"/>
    <sheet name="表7-3.财政专户收支情况表" sheetId="3" r:id="rId4"/>
    <sheet name="表7-4.其他资金支出预算表" sheetId="4" r:id="rId5"/>
    <sheet name="表7-5.部门预算政府采购预算表" sheetId="6" r:id="rId6"/>
  </sheets>
  <definedNames>
    <definedName name="_xlnm._FilterDatabase" localSheetId="5" hidden="1">'表7-5.部门预算政府采购预算表'!$A$4:$I$523</definedName>
    <definedName name="_xlnm.Print_Titles" localSheetId="2">'表7-2.部门预算支出计划明细表'!$2:$6</definedName>
    <definedName name="_xlnm.Print_Titles" localSheetId="5">'表7-5.部门预算政府采购预算表'!$1:$4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<sst xmlns="http://schemas.openxmlformats.org/spreadsheetml/2006/main" count="2072" uniqueCount="739">
  <si>
    <t>附件7</t>
  </si>
  <si>
    <t xml:space="preserve">  </t>
  </si>
  <si>
    <t>汕尾市城区2026年部门预算草案</t>
  </si>
  <si>
    <t>编制单位：汕尾市城区财政局</t>
  </si>
  <si>
    <t>表7-1</t>
  </si>
  <si>
    <t>汕尾市城区2026年部门预算收支汇总表</t>
  </si>
  <si>
    <t>全区</t>
  </si>
  <si>
    <t>金额单位：万元</t>
  </si>
  <si>
    <t>收        入</t>
  </si>
  <si>
    <t>支        出</t>
  </si>
  <si>
    <t>项   目</t>
  </si>
  <si>
    <t>预算</t>
  </si>
  <si>
    <t>一、预算拨款</t>
  </si>
  <si>
    <t>一、一般公共服务支出</t>
  </si>
  <si>
    <t>二、财政专户拨款</t>
  </si>
  <si>
    <t>二、外交支出</t>
  </si>
  <si>
    <t>三、其他资金</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</si>
  <si>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</si>
  <si>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</si>
  <si>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</si>
  <si>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</si>
  <si>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</si>
  <si>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</si>
  <si>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</si>
  <si>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</si>
  <si>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</si>
  <si>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</si>
  <si>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</si>
  <si>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</si>
  <si>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</si>
  <si>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</si>
  <si>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</si>
  <si>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</si>
  <si>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</si>
  <si>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二十、国有资本经营预算支出</t>
  </si>
  <si>
    <t>二十一、粮油物资储备支出</t>
  </si>
  <si>
    <t>二十二、灾害防治及应急管理支出</t>
  </si>
  <si>
    <t>二十三、其他支出</t>
  </si>
  <si>
    <t xml:space="preserve"> 本年收入合计</t>
  </si>
  <si>
    <t>本年支出合计</t>
  </si>
  <si>
    <t>五、上级补助收入</t>
  </si>
  <si>
    <t>二十四、对附属单位补助支出</t>
  </si>
  <si>
    <t>六、附属单位上缴收入</t>
  </si>
  <si>
    <t>二十五、上缴上级支出</t>
  </si>
  <si>
    <t>七、用事业基金弥补收支差额</t>
  </si>
  <si>
    <t>二十六、结转下年</t>
  </si>
  <si>
    <t>收入总计</t>
  </si>
  <si>
    <t>支出总计</t>
  </si>
  <si>
    <t>注:预算拨款收支情况包括一般公共预算、政府性基金预算、国有资本经营预算拨款收支情况。
  以上数据保留小数点后两位，最后一位四舍五入。</t>
  </si>
  <si>
    <t>表7-2</t>
  </si>
  <si>
    <t>汕尾市城区2026年度部门预算支出计划明细表</t>
  </si>
  <si>
    <t>单位名称</t>
  </si>
  <si>
    <t>公共财政预算拨款支出明细</t>
  </si>
  <si>
    <t>公共财政预算拨款合计</t>
  </si>
  <si>
    <t>合计</t>
  </si>
  <si>
    <t>基本支出</t>
  </si>
  <si>
    <t>项目支出</t>
  </si>
  <si>
    <t>(501)机关工资福利支出</t>
  </si>
  <si>
    <t>(502)机关商品和服务支出</t>
  </si>
  <si>
    <t>(503)机关资本性支出(一)</t>
  </si>
  <si>
    <t>(505)对事业单位经常性补助</t>
  </si>
  <si>
    <t>(506)对事业单位资本性补助</t>
  </si>
  <si>
    <t>(507)其他对企业补助</t>
  </si>
  <si>
    <t>(509)对个人和家庭的补助</t>
  </si>
  <si>
    <t>中共汕尾市城区委办公室</t>
  </si>
  <si>
    <t>汕尾市城区档案馆</t>
  </si>
  <si>
    <t>汕尾市城区人民代表大会常务委员会办公室</t>
  </si>
  <si>
    <t>汕尾市城区人民政府办公室</t>
  </si>
  <si>
    <t>汕尾市城区代建项目事务中心</t>
  </si>
  <si>
    <t>中国人民政治协商会议汕尾市城区委员会</t>
  </si>
  <si>
    <t>中国共产党汕尾市城区纪律检查委员会</t>
  </si>
  <si>
    <t>中共汕尾市城区委组织部</t>
  </si>
  <si>
    <t>中共汕尾市城区委宣传部</t>
  </si>
  <si>
    <t>汕尾市城区融媒体中心</t>
  </si>
  <si>
    <t>汕尾市城区新时代文明实践中心工作办公室</t>
  </si>
  <si>
    <t>中共汕尾市城区委统一战线工作部</t>
  </si>
  <si>
    <t>汕尾市城区人民检察院</t>
  </si>
  <si>
    <t>汕尾市城区人民法院</t>
  </si>
  <si>
    <t>中共汕尾市城区委机构编制委员会办公室</t>
  </si>
  <si>
    <t>中共汕尾市城区直属机关工作委员会</t>
  </si>
  <si>
    <t>中共汕尾市城区委政法委员会</t>
  </si>
  <si>
    <t>中共汕尾市城区委党校</t>
  </si>
  <si>
    <t>汕尾市城区人民武装部后勤中心</t>
  </si>
  <si>
    <t>中共汕尾市城区委社会工作部</t>
  </si>
  <si>
    <t>汕尾市城区信访服务中心</t>
  </si>
  <si>
    <t>汕尾市城区司法局</t>
  </si>
  <si>
    <t>汕尾市城区民政局</t>
  </si>
  <si>
    <t>汕尾市城区机关事务管理办公室</t>
  </si>
  <si>
    <t>汕尾市城区统计局</t>
  </si>
  <si>
    <t>汕尾市城区发展和改革局</t>
  </si>
  <si>
    <t>汕尾市城区科学技术协会</t>
  </si>
  <si>
    <t>汕尾市城区财政局</t>
  </si>
  <si>
    <t>汕尾市城区审计局</t>
  </si>
  <si>
    <t>汕尾市城区人力资源和社会保障局</t>
  </si>
  <si>
    <t>汕尾市城区就业和人才服务中心</t>
  </si>
  <si>
    <t>中共汕尾市城区委党史研究室</t>
  </si>
  <si>
    <t>汕尾市城区国有资产管理中心</t>
  </si>
  <si>
    <t>汕尾市城区总工会</t>
  </si>
  <si>
    <t>中国共产主义青年团汕尾市城区委员会</t>
  </si>
  <si>
    <t>汕尾市城区妇女联合会</t>
  </si>
  <si>
    <t>汕尾市城区归国华侨联合会</t>
  </si>
  <si>
    <t>汕尾市城区供销合作联社</t>
  </si>
  <si>
    <t>汕尾市城区住房和城乡建设局</t>
  </si>
  <si>
    <t>汕尾市城区消防救援大队</t>
  </si>
  <si>
    <t>汕尾市城区自然资源局</t>
  </si>
  <si>
    <t>汕尾市城区征地服务中心</t>
  </si>
  <si>
    <t>汕尾市城区退役军人事务局</t>
  </si>
  <si>
    <t>汕尾市城区应急管理局</t>
  </si>
  <si>
    <t>汕尾市城区政务服务和数据管理局</t>
  </si>
  <si>
    <t>汕尾市城区政务服务中心</t>
  </si>
  <si>
    <t>汕尾市公共资源交易中心城区分中心</t>
  </si>
  <si>
    <t>汕尾市城区城市管理和综合执法局</t>
  </si>
  <si>
    <t>汕尾市城区农业农村和水利局</t>
  </si>
  <si>
    <t>汕尾市城区农机安全监理站</t>
  </si>
  <si>
    <t>汕尾市城区水利所</t>
  </si>
  <si>
    <t>汕尾市城区宝楼水库管理所</t>
  </si>
  <si>
    <t>汕尾市城区市场监督管理局</t>
  </si>
  <si>
    <t>汕尾市城区文化广电旅游体育局</t>
  </si>
  <si>
    <t>汕尾市城区广播电视站</t>
  </si>
  <si>
    <t>汕尾市城区凤山祖庙旅游区管理处</t>
  </si>
  <si>
    <t>汕尾市城区医疗保障局</t>
  </si>
  <si>
    <t>汕尾市城区科技工业和信息化局</t>
  </si>
  <si>
    <t>汕尾市城区投资促进事务中心</t>
  </si>
  <si>
    <t>汕尾市城区教育局</t>
  </si>
  <si>
    <t>汕尾市城区新城中学</t>
  </si>
  <si>
    <t>汕尾市城区田家炳中学</t>
  </si>
  <si>
    <t>汕尾市城区凤翔逸挥基金中学</t>
  </si>
  <si>
    <t>汕尾市城区红草镇逸挥基金学校</t>
  </si>
  <si>
    <t>汕尾市城区凤山街道中心小学</t>
  </si>
  <si>
    <t>汕尾市城区香洲街道中心小学</t>
  </si>
  <si>
    <t>汕尾市城区新港街道中心小学</t>
  </si>
  <si>
    <t>汕尾市城区捷胜镇中心小学</t>
  </si>
  <si>
    <t>汕尾市城区东涌镇中心小学</t>
  </si>
  <si>
    <t>汕尾市城区红草镇中心小学</t>
  </si>
  <si>
    <t>汕尾市城区马宫街道中心小学</t>
  </si>
  <si>
    <t>汕尾市城区汕尾中学</t>
  </si>
  <si>
    <t>汕尾市城区凤山街道香洲小学</t>
  </si>
  <si>
    <t>汕尾市城区凤山初级中学</t>
  </si>
  <si>
    <t>汕尾市城区香洲初级中学</t>
  </si>
  <si>
    <t>汕尾市城区捷胜中学</t>
  </si>
  <si>
    <t>汕尾市城区东涌中学</t>
  </si>
  <si>
    <t>汕尾市城区石洲中学</t>
  </si>
  <si>
    <t>汕尾市城区红草中学</t>
  </si>
  <si>
    <t>汕尾市城区马宫中学</t>
  </si>
  <si>
    <t>汕尾市城区职业技术学校</t>
  </si>
  <si>
    <t>汕尾市城区香洲街道逸夫初级中学</t>
  </si>
  <si>
    <t>汕尾市城区教师发展中心</t>
  </si>
  <si>
    <t>汕尾市城区特殊教育学校</t>
  </si>
  <si>
    <t>汕尾市城区机关幼儿园</t>
  </si>
  <si>
    <t>汕尾市城区卫生健康局</t>
  </si>
  <si>
    <t>汕尾市城区凤山街道社区卫生服务中心</t>
  </si>
  <si>
    <t>汕尾市城区香洲街道社区卫生服务中心</t>
  </si>
  <si>
    <t>汕尾市城区新港街道社区卫生服务中心</t>
  </si>
  <si>
    <t>汕尾市城区东涌镇卫生院</t>
  </si>
  <si>
    <t>汕尾市城区红草中心卫生院</t>
  </si>
  <si>
    <t>汕尾市城区马宫街道社区卫生服务中心</t>
  </si>
  <si>
    <t>汕尾市城区捷胜镇卫生院</t>
  </si>
  <si>
    <t>汕尾市城区疾病预防控制中心</t>
  </si>
  <si>
    <t>汕尾市城区慢性病防治站</t>
  </si>
  <si>
    <t>汕尾市城区妇幼保健计划生育服务中心</t>
  </si>
  <si>
    <t>汕尾逸挥基金医院</t>
  </si>
  <si>
    <t>汕尾市城区残疾人联合会</t>
  </si>
  <si>
    <t>汕尾市城区文学艺术界联合会</t>
  </si>
  <si>
    <t>汕尾市城区凤山街道办事处</t>
  </si>
  <si>
    <t>汕尾市城区香洲街道办事处</t>
  </si>
  <si>
    <t>汕尾市城区新港街道办事处</t>
  </si>
  <si>
    <t>汕尾市城区东涌镇人民政府</t>
  </si>
  <si>
    <t>汕尾市城区红草镇人民政府</t>
  </si>
  <si>
    <t>汕尾市城区马宫街道办事处</t>
  </si>
  <si>
    <t>汕尾市城区捷胜镇人民政府</t>
  </si>
  <si>
    <t>汕尾市城区金町滨海旅游区管理委员会</t>
  </si>
  <si>
    <t>汕尾市城区红十字会</t>
  </si>
  <si>
    <t>国家税务总局汕尾市城区税务局</t>
  </si>
  <si>
    <t>注:以上数据保留小数点后两位，最后一位四舍五入。</t>
  </si>
  <si>
    <t>表7-3</t>
  </si>
  <si>
    <t>汕尾市城区2026年纳入财政专户管理收支情况表</t>
  </si>
  <si>
    <t>2026年预算收入数</t>
  </si>
  <si>
    <t>2026年预算支出数</t>
  </si>
  <si>
    <t>学（杂）费</t>
  </si>
  <si>
    <t>住宿费</t>
  </si>
  <si>
    <t>其中：教育运转经费</t>
  </si>
  <si>
    <t>总计</t>
  </si>
  <si>
    <t>表7-4</t>
  </si>
  <si>
    <t>汕尾市城区2026年其他资金支出预算表</t>
  </si>
  <si>
    <t>序号</t>
  </si>
  <si>
    <t>预算单位</t>
  </si>
  <si>
    <t>项目类别</t>
  </si>
  <si>
    <t>项目名称</t>
  </si>
  <si>
    <t>支出功能分类科目</t>
  </si>
  <si>
    <t>金额</t>
  </si>
  <si>
    <t>442103-汕尾市城区凤山祖庙旅游区管理处</t>
  </si>
  <si>
    <t>32-其他事业发展性支出</t>
  </si>
  <si>
    <t>景区经营性支出</t>
  </si>
  <si>
    <t>2169999-其他商业服务业等支出</t>
  </si>
  <si>
    <t>438101-汕尾市城区城市管理和综合执法局</t>
  </si>
  <si>
    <t>331-部门预算部门职能类</t>
  </si>
  <si>
    <t>2026年环卫工程建设和设备购置</t>
  </si>
  <si>
    <t>2120399-其他城乡社区公共设施支出</t>
  </si>
  <si>
    <t>2026年生活垃圾运输费</t>
  </si>
  <si>
    <t>2026年生活垃圾处理费费</t>
  </si>
  <si>
    <t>2025年环卫作业经费</t>
  </si>
  <si>
    <t>表7-5</t>
  </si>
  <si>
    <t>2026年部门预算政府采购预算表</t>
  </si>
  <si>
    <t>单位：万元</t>
  </si>
  <si>
    <t>单位编码</t>
  </si>
  <si>
    <t>小计</t>
  </si>
  <si>
    <t>支出项目</t>
  </si>
  <si>
    <t>采购项目</t>
  </si>
  <si>
    <t>采购品目</t>
  </si>
  <si>
    <t>资金来源</t>
  </si>
  <si>
    <t>101101</t>
  </si>
  <si>
    <t>2026年“百县千镇万村高质量发展工程”指挥部工作经费</t>
  </si>
  <si>
    <t>印刷</t>
  </si>
  <si>
    <t>C23090199</t>
  </si>
  <si>
    <t>一般公共预算拨款</t>
  </si>
  <si>
    <t>硒股</t>
  </si>
  <si>
    <t>A05040299</t>
  </si>
  <si>
    <t>党代会会议费</t>
  </si>
  <si>
    <t>公用经费</t>
  </si>
  <si>
    <t>A4A5纸复印纸</t>
  </si>
  <si>
    <t>A05040101</t>
  </si>
  <si>
    <t>综合保障经费</t>
  </si>
  <si>
    <t>A3A4纸</t>
  </si>
  <si>
    <t>印刷资料</t>
  </si>
  <si>
    <t>国产电脑</t>
  </si>
  <si>
    <t>A02010105</t>
  </si>
  <si>
    <t>打印机</t>
  </si>
  <si>
    <t>A02020400</t>
  </si>
  <si>
    <t>碎纸机</t>
  </si>
  <si>
    <t>A02021301</t>
  </si>
  <si>
    <t>空调</t>
  </si>
  <si>
    <t>A02061804</t>
  </si>
  <si>
    <t>101103</t>
  </si>
  <si>
    <t>打印纸</t>
  </si>
  <si>
    <t>硒鼓</t>
  </si>
  <si>
    <t>汕尾市城区年鉴</t>
  </si>
  <si>
    <t>年鉴印刷支出</t>
  </si>
  <si>
    <t>购买复印纸支出</t>
  </si>
  <si>
    <t>购买硒鼓支出</t>
  </si>
  <si>
    <t>复印机采购</t>
  </si>
  <si>
    <t>A02020100</t>
  </si>
  <si>
    <t>文件柜采购</t>
  </si>
  <si>
    <t>A05010502</t>
  </si>
  <si>
    <t>条码打印机采购</t>
  </si>
  <si>
    <t>A02021007</t>
  </si>
  <si>
    <t>档案宣传资料印刷</t>
  </si>
  <si>
    <t>物业管理支出</t>
  </si>
  <si>
    <t>C21040000</t>
  </si>
  <si>
    <t>碎纸机采购</t>
  </si>
  <si>
    <t>空调采购</t>
  </si>
  <si>
    <t>102101</t>
  </si>
  <si>
    <t>人大干部及代表履职培训经费</t>
  </si>
  <si>
    <t>印刷培训所需的资料</t>
  </si>
  <si>
    <t>代表活动经费项目</t>
  </si>
  <si>
    <t>代表工作材料印刷费</t>
  </si>
  <si>
    <t>采购印刷服务</t>
  </si>
  <si>
    <t>区九届人大六次会议</t>
  </si>
  <si>
    <t>印刷人大会议的材料</t>
  </si>
  <si>
    <t>区人大常委会（党组和主任会议）</t>
  </si>
  <si>
    <t>印刷常委会等的会议材料</t>
  </si>
  <si>
    <t>区十届人大一次会议</t>
  </si>
  <si>
    <t>印刷人大会议材料</t>
  </si>
  <si>
    <t>区镇两级人大换届选举专项工作经费</t>
  </si>
  <si>
    <t>印刷选民证、选民登记表等</t>
  </si>
  <si>
    <t>C23090101</t>
  </si>
  <si>
    <t>印刷法律法规材料</t>
  </si>
  <si>
    <t>购入上级统一规定的电脑设备、系统软件及打印机</t>
  </si>
  <si>
    <t>购入办公家具</t>
  </si>
  <si>
    <t>A05019900</t>
  </si>
  <si>
    <t>购入办公耗材</t>
  </si>
  <si>
    <t>购入计算机软件</t>
  </si>
  <si>
    <t>A08060301</t>
  </si>
  <si>
    <t>采购办公复印纸</t>
  </si>
  <si>
    <t>规范性文件备案审查工作经费</t>
  </si>
  <si>
    <t>委托第三方备案审查专职机构</t>
  </si>
  <si>
    <t>C20030300</t>
  </si>
  <si>
    <t>103101</t>
  </si>
  <si>
    <t>2026年度会议会务及设备耗材和维修维护经费</t>
  </si>
  <si>
    <t>A3复印纸</t>
  </si>
  <si>
    <t>A4复印纸</t>
  </si>
  <si>
    <t>保密柜</t>
  </si>
  <si>
    <t>A05010504</t>
  </si>
  <si>
    <t>印刷文件</t>
  </si>
  <si>
    <t>扫描仪</t>
  </si>
  <si>
    <t>A02021118</t>
  </si>
  <si>
    <t>茶几</t>
  </si>
  <si>
    <t>A05010204</t>
  </si>
  <si>
    <t>104101</t>
  </si>
  <si>
    <t>材料汇编印刷</t>
  </si>
  <si>
    <t>政协会议（六届六次）</t>
  </si>
  <si>
    <t>材料汇编</t>
  </si>
  <si>
    <t>政协换届会议（七届一次）</t>
  </si>
  <si>
    <t>办公桌</t>
  </si>
  <si>
    <t>A05010201</t>
  </si>
  <si>
    <t>办公椅</t>
  </si>
  <si>
    <t>A05010301</t>
  </si>
  <si>
    <t>台式电脑</t>
  </si>
  <si>
    <t>105101</t>
  </si>
  <si>
    <t>2026年纪委监委运作经费</t>
  </si>
  <si>
    <t>办案办公设备购置</t>
  </si>
  <si>
    <t>A02021004</t>
  </si>
  <si>
    <t>A02021104</t>
  </si>
  <si>
    <t>纪检组巡察办办公设备</t>
  </si>
  <si>
    <t>A05010202</t>
  </si>
  <si>
    <t>2026年纪检监察一体化工作平台经费</t>
  </si>
  <si>
    <t>一体化工作平台建设</t>
  </si>
  <si>
    <t>A02019900</t>
  </si>
  <si>
    <t>复印纸</t>
  </si>
  <si>
    <t>201101</t>
  </si>
  <si>
    <t>2026年“党建+”“+党建”工作经费</t>
  </si>
  <si>
    <t>办公家具</t>
  </si>
  <si>
    <t>印刷费</t>
  </si>
  <si>
    <t>复印机</t>
  </si>
  <si>
    <t>多功能一体机</t>
  </si>
  <si>
    <t>录音笔</t>
  </si>
  <si>
    <t>A05040602</t>
  </si>
  <si>
    <t>显示器</t>
  </si>
  <si>
    <t>空调机</t>
  </si>
  <si>
    <t>2026年全区干部人事档案智能化库房建设经费</t>
  </si>
  <si>
    <t>安装装饰工程</t>
  </si>
  <si>
    <t>B06990000</t>
  </si>
  <si>
    <t>库房环境监控设备</t>
  </si>
  <si>
    <t>A02091107</t>
  </si>
  <si>
    <t>档案存储设备</t>
  </si>
  <si>
    <t>A02010599</t>
  </si>
  <si>
    <t>2026年区党群服务中心运营管理工作经费</t>
  </si>
  <si>
    <t>文件柜</t>
  </si>
  <si>
    <t>台式计算机</t>
  </si>
  <si>
    <t>多功能一体化机</t>
  </si>
  <si>
    <t>202102</t>
  </si>
  <si>
    <t>2026年度融媒体中心运行经费</t>
  </si>
  <si>
    <t>印刷省级新闻汇编册</t>
  </si>
  <si>
    <t>C99000000</t>
  </si>
  <si>
    <t>202103</t>
  </si>
  <si>
    <t>A3纸</t>
  </si>
  <si>
    <t>A4纸</t>
  </si>
  <si>
    <t>便捷式计算机</t>
  </si>
  <si>
    <t>A02010108</t>
  </si>
  <si>
    <t>彩色打印机</t>
  </si>
  <si>
    <t>硒鼓、墨盒</t>
  </si>
  <si>
    <t>A05040202</t>
  </si>
  <si>
    <t>笔记本电脑</t>
  </si>
  <si>
    <t>203101</t>
  </si>
  <si>
    <t>办公台式电脑</t>
  </si>
  <si>
    <t>印刷便笺、信封、宣传册等</t>
  </si>
  <si>
    <t>采购复印纸</t>
  </si>
  <si>
    <t>各党派换届经费</t>
  </si>
  <si>
    <t>换届会议资料印刷</t>
  </si>
  <si>
    <t>工商联工作经费</t>
  </si>
  <si>
    <t>清明防火宣传资料</t>
  </si>
  <si>
    <t>统战事务工作经费</t>
  </si>
  <si>
    <t>民宗工作法律顾问</t>
  </si>
  <si>
    <t>206101</t>
  </si>
  <si>
    <t>电脑</t>
  </si>
  <si>
    <t>207101</t>
  </si>
  <si>
    <t>2匹挂壁式空调</t>
  </si>
  <si>
    <t>80gA4A3复印纸</t>
  </si>
  <si>
    <t>办公室办公桌采购</t>
  </si>
  <si>
    <t>办公室装修工程</t>
  </si>
  <si>
    <t>B07000000</t>
  </si>
  <si>
    <t>办公室装修采购一批办公椅</t>
  </si>
  <si>
    <t>A05010302</t>
  </si>
  <si>
    <t>办公室装修采购办公桌柜一体家具</t>
  </si>
  <si>
    <t>A05010800</t>
  </si>
  <si>
    <t>办公室装修采购办公沙发</t>
  </si>
  <si>
    <t>A05010401</t>
  </si>
  <si>
    <t>采购会议室会议桌</t>
  </si>
  <si>
    <t>A05010505</t>
  </si>
  <si>
    <t>采购会议室家具</t>
  </si>
  <si>
    <t>A05010303</t>
  </si>
  <si>
    <t>采购会议桌</t>
  </si>
  <si>
    <t>208101</t>
  </si>
  <si>
    <t>印制文件头、便笺头、A4纸等</t>
  </si>
  <si>
    <t>需要采购打印固定资产条码机</t>
  </si>
  <si>
    <t>区委平安办日常工作经费</t>
  </si>
  <si>
    <t>需要采购A4纸和复</t>
  </si>
  <si>
    <t>区级社会治安综合治理中心工作经费</t>
  </si>
  <si>
    <t>采购A4纸和印制宣传资料等</t>
  </si>
  <si>
    <t>城区网格员统一服装及可视化执法设备采购项目</t>
  </si>
  <si>
    <t>采购网格统一服装</t>
  </si>
  <si>
    <t>A05030101</t>
  </si>
  <si>
    <t>扫黑除恶工作经费</t>
  </si>
  <si>
    <t>印刷宣传资料、购买A4纸</t>
  </si>
  <si>
    <t>209101</t>
  </si>
  <si>
    <t>印刷红头文件</t>
  </si>
  <si>
    <t>培训费及校园运维费</t>
  </si>
  <si>
    <t>学员手册</t>
  </si>
  <si>
    <t>物业服务</t>
  </si>
  <si>
    <t>211101</t>
  </si>
  <si>
    <t>印刷办公资料</t>
  </si>
  <si>
    <t>采购办工桌</t>
  </si>
  <si>
    <t>采购档案柜</t>
  </si>
  <si>
    <t>211102</t>
  </si>
  <si>
    <t>信访服务中心综合保障经费</t>
  </si>
  <si>
    <t>纸制品</t>
  </si>
  <si>
    <t>302101</t>
  </si>
  <si>
    <t>一村（社区）一法律顾问经费支出</t>
  </si>
  <si>
    <t>一村（社区）一法律顾问经费</t>
  </si>
  <si>
    <t>C23019900</t>
  </si>
  <si>
    <t>专职人民调解员经费</t>
  </si>
  <si>
    <t>人民调解购买服务</t>
  </si>
  <si>
    <t>C05020400</t>
  </si>
  <si>
    <t>物业管理服务</t>
  </si>
  <si>
    <t>司法局工作经费开支</t>
  </si>
  <si>
    <t>案件评查相关支出</t>
  </si>
  <si>
    <t>政府法律顾问经费开支</t>
  </si>
  <si>
    <t>政府法律顾问</t>
  </si>
  <si>
    <t>政府行政案件代理费用开支</t>
  </si>
  <si>
    <t xml:space="preserve"> 政府行政案件代理费</t>
  </si>
  <si>
    <t>304101</t>
  </si>
  <si>
    <t>印刷服务</t>
  </si>
  <si>
    <t>定制柜</t>
  </si>
  <si>
    <t>A05010599</t>
  </si>
  <si>
    <t>审计服务</t>
  </si>
  <si>
    <t>C23030000</t>
  </si>
  <si>
    <t>平板</t>
  </si>
  <si>
    <t>A02010109</t>
  </si>
  <si>
    <t>法律服务</t>
  </si>
  <si>
    <t>采购A3纸</t>
  </si>
  <si>
    <t>采购A4纸</t>
  </si>
  <si>
    <t>净化器</t>
  </si>
  <si>
    <t>A02061806</t>
  </si>
  <si>
    <t>卡位办公桌</t>
  </si>
  <si>
    <t>椅子</t>
  </si>
  <si>
    <t>边柜</t>
  </si>
  <si>
    <t>铁皮柜</t>
  </si>
  <si>
    <t>305101</t>
  </si>
  <si>
    <t>两处办公大楼、区教师发展中心及区政府其他办公楼零星工程项目、设施设备维修改造及购买日常消耗品等费用</t>
  </si>
  <si>
    <t>修缮</t>
  </si>
  <si>
    <t>B08010000</t>
  </si>
  <si>
    <t>其他服务</t>
  </si>
  <si>
    <t>办公会议设备</t>
  </si>
  <si>
    <t>A02091301</t>
  </si>
  <si>
    <t>家具</t>
  </si>
  <si>
    <t>A02020200</t>
  </si>
  <si>
    <t>投影仪</t>
  </si>
  <si>
    <t>笔记本</t>
  </si>
  <si>
    <t>公务用车购置费</t>
  </si>
  <si>
    <t>A02030501</t>
  </si>
  <si>
    <t>律师顾问</t>
  </si>
  <si>
    <t>区党政区直办公大楼等相关物业服务项目</t>
  </si>
  <si>
    <t>区党政区直办公大楼等相关物业服务项目（2）</t>
  </si>
  <si>
    <t>区办公大楼电力配变设备及线路改造扩容项目</t>
  </si>
  <si>
    <r>
      <rPr>
        <sz val="11"/>
        <rFont val="Arial"/>
        <charset val="134"/>
      </rPr>
      <t xml:space="preserve">	</t>
    </r>
    <r>
      <rPr>
        <sz val="11"/>
        <rFont val="宋体"/>
        <charset val="134"/>
      </rPr>
      <t xml:space="preserve"> 区办公大楼电力配变设备及线路改造扩容项目</t>
    </r>
  </si>
  <si>
    <t>B06039900</t>
  </si>
  <si>
    <t>区办公大楼购买1000马力发电机组</t>
  </si>
  <si>
    <t>A02060101</t>
  </si>
  <si>
    <t>区教师发展中心修缮改造工程</t>
  </si>
  <si>
    <t>区财政周边房产购置费用</t>
  </si>
  <si>
    <t>区财政周边房产购置评估费</t>
  </si>
  <si>
    <t>C20020700</t>
  </si>
  <si>
    <t>A01019900</t>
  </si>
  <si>
    <t>区财政周边房产配套费用</t>
  </si>
  <si>
    <t>城区党政机关办公大楼及区直属机关办公大楼修缮工程项目</t>
  </si>
  <si>
    <t>城区干部职工就餐及区接待用餐费用</t>
  </si>
  <si>
    <t>城区公务接待费</t>
  </si>
  <si>
    <t>C22040000</t>
  </si>
  <si>
    <t>城区干部职工就餐费用</t>
  </si>
  <si>
    <t>汕尾市城区纪委监委2号办公楼修缮整改项目</t>
  </si>
  <si>
    <t>综合保障经费（2）</t>
  </si>
  <si>
    <t>A02021099</t>
  </si>
  <si>
    <t>评估或其他服务费</t>
  </si>
  <si>
    <t>解决全区办公用房权属统一登记费用</t>
  </si>
  <si>
    <t>C05019900</t>
  </si>
  <si>
    <t>308101</t>
  </si>
  <si>
    <t>A4、A3复印纸</t>
  </si>
  <si>
    <t>第四次全国农业普查</t>
  </si>
  <si>
    <t>信封印刷</t>
  </si>
  <si>
    <t>图形工作站</t>
  </si>
  <si>
    <t>A02010107</t>
  </si>
  <si>
    <t>文件头印刷</t>
  </si>
  <si>
    <t>无人机</t>
  </si>
  <si>
    <t>A02430900</t>
  </si>
  <si>
    <t>普通型号PAD</t>
  </si>
  <si>
    <t>高端配置PAD</t>
  </si>
  <si>
    <t>309101</t>
  </si>
  <si>
    <t>A02021003</t>
  </si>
  <si>
    <t>政府投资评审</t>
  </si>
  <si>
    <t>C16029900</t>
  </si>
  <si>
    <t>310204</t>
  </si>
  <si>
    <t>312101</t>
  </si>
  <si>
    <t>全区“数字财政”系统运维管理经费</t>
  </si>
  <si>
    <t>委托服务费</t>
  </si>
  <si>
    <t>C23990000</t>
  </si>
  <si>
    <t>全区地方债券发行会计评价及法律咨询服务工作经费</t>
  </si>
  <si>
    <t>业务委托</t>
  </si>
  <si>
    <t>全区预算绩效管理工作经费</t>
  </si>
  <si>
    <t>其他公用经费</t>
  </si>
  <si>
    <t>执法记录仪</t>
  </si>
  <si>
    <t>A02020600</t>
  </si>
  <si>
    <t>政府采购监管工作经费</t>
  </si>
  <si>
    <t>委托业务</t>
  </si>
  <si>
    <t>313101</t>
  </si>
  <si>
    <t>信息化运行维护费</t>
  </si>
  <si>
    <r>
      <rPr>
        <sz val="11"/>
        <rFont val="宋体"/>
        <charset val="134"/>
      </rPr>
      <t>国产电脑</t>
    </r>
    <r>
      <rPr>
        <sz val="11"/>
        <rFont val="Arial"/>
        <charset val="134"/>
      </rPr>
      <t xml:space="preserve">	</t>
    </r>
  </si>
  <si>
    <t>书柜</t>
  </si>
  <si>
    <t>A05010501</t>
  </si>
  <si>
    <t>书桌</t>
  </si>
  <si>
    <t>沙发</t>
  </si>
  <si>
    <t>A05010499</t>
  </si>
  <si>
    <t>审计业务费</t>
  </si>
  <si>
    <t>A4打印机</t>
  </si>
  <si>
    <t>一体化会议电视终端</t>
  </si>
  <si>
    <t>A02080803</t>
  </si>
  <si>
    <t>国产台式电脑</t>
  </si>
  <si>
    <t>国产笔记本电脑</t>
  </si>
  <si>
    <t>第三方审计服务</t>
  </si>
  <si>
    <t>317101</t>
  </si>
  <si>
    <t>档案柜</t>
  </si>
  <si>
    <t>汕尾市城区人力资源和社会保障事业发展“十五五”规划</t>
  </si>
  <si>
    <t>编制十五五规划稿件印刷费</t>
  </si>
  <si>
    <t>人力资源宣传材料</t>
  </si>
  <si>
    <t>法律服务费</t>
  </si>
  <si>
    <t>诉讼费</t>
  </si>
  <si>
    <t>317102</t>
  </si>
  <si>
    <t>办公室复印纸</t>
  </si>
  <si>
    <t>铁皮文件柜大器械柜</t>
  </si>
  <si>
    <t>修缮工程</t>
  </si>
  <si>
    <t>321001</t>
  </si>
  <si>
    <t>A4</t>
  </si>
  <si>
    <t>A5</t>
  </si>
  <si>
    <t>便笺纸</t>
  </si>
  <si>
    <t>A05040102</t>
  </si>
  <si>
    <t>其他办公用品</t>
  </si>
  <si>
    <t>A05049900</t>
  </si>
  <si>
    <t>墨水</t>
  </si>
  <si>
    <t>A05040301</t>
  </si>
  <si>
    <t>晒鼓A3</t>
  </si>
  <si>
    <t>晒鼓A4</t>
  </si>
  <si>
    <t>更新党建宣传栏</t>
  </si>
  <si>
    <t>A05040199</t>
  </si>
  <si>
    <t>401101</t>
  </si>
  <si>
    <t>A4打印纸</t>
  </si>
  <si>
    <t>办公设备</t>
  </si>
  <si>
    <t>工会经费</t>
  </si>
  <si>
    <t>印刷宣传资料</t>
  </si>
  <si>
    <t>制作印刷工会宣传资料</t>
  </si>
  <si>
    <t>基层工会审计</t>
  </si>
  <si>
    <t>402101</t>
  </si>
  <si>
    <t>403101</t>
  </si>
  <si>
    <t>印刷宣传折页</t>
  </si>
  <si>
    <t>采购办公家具</t>
  </si>
  <si>
    <t>采购台式计算机</t>
  </si>
  <si>
    <t>采购彩色打印机</t>
  </si>
  <si>
    <t>404101</t>
  </si>
  <si>
    <t>计算机</t>
  </si>
  <si>
    <t>416101</t>
  </si>
  <si>
    <t>化肥种子等农资</t>
  </si>
  <si>
    <t>A02151300</t>
  </si>
  <si>
    <t>421101</t>
  </si>
  <si>
    <t>保密打印机</t>
  </si>
  <si>
    <t>办公用印刷</t>
  </si>
  <si>
    <t>采购律师费</t>
  </si>
  <si>
    <t>城区原九个省定贫困村14个污水处理设施监控安装服务费用,</t>
  </si>
  <si>
    <r>
      <rPr>
        <sz val="11"/>
        <rFont val="Arial"/>
        <charset val="134"/>
      </rPr>
      <t xml:space="preserve">	</t>
    </r>
    <r>
      <rPr>
        <sz val="11"/>
        <rFont val="宋体"/>
        <charset val="134"/>
      </rPr>
      <t xml:space="preserve"> 城区原九个省定贫困村14个污水处理设施监控安装服务费用,</t>
    </r>
  </si>
  <si>
    <t>夏楼美、新地两村生活污水处理站委托运维服务项目,</t>
  </si>
  <si>
    <t>房改房上市评估费,</t>
  </si>
  <si>
    <r>
      <rPr>
        <sz val="11"/>
        <rFont val="Arial"/>
        <charset val="134"/>
      </rPr>
      <t xml:space="preserve">	</t>
    </r>
    <r>
      <rPr>
        <sz val="11"/>
        <rFont val="宋体"/>
        <charset val="134"/>
      </rPr>
      <t xml:space="preserve"> 房改房上市评估费,</t>
    </r>
  </si>
  <si>
    <t>汕尾市城区乡村建设工匠培训工作</t>
  </si>
  <si>
    <t>汕尾市城区农村生活村污水（58个）污水处理站委托检测服务项目,</t>
  </si>
  <si>
    <t>C19990000</t>
  </si>
  <si>
    <t>汕尾市城区夏楼美微生物污水处理环保设备委托常规运维服务,</t>
  </si>
  <si>
    <t>汕尾市城区夏楼美微生物污水处理环保设备委托常规运维服务</t>
  </si>
  <si>
    <t>汕尾市城区小岛渔业村生活污水处理站委托运营服务及配套设施项目</t>
  </si>
  <si>
    <t>433101</t>
  </si>
  <si>
    <t>2026年度灭火救援器材装备购置经费</t>
  </si>
  <si>
    <t>灭火救援器材装备</t>
  </si>
  <si>
    <t>A02370100</t>
  </si>
  <si>
    <t>举高喷射消防车购置经费</t>
  </si>
  <si>
    <t>举高喷射消防车</t>
  </si>
  <si>
    <t>A02030609</t>
  </si>
  <si>
    <t>434101</t>
  </si>
  <si>
    <t>保密电脑（含保密电源、打印机等）</t>
  </si>
  <si>
    <t>法律费</t>
  </si>
  <si>
    <t>硒鼓等</t>
  </si>
  <si>
    <t>划定汕尾市城区永久基本农田储备区</t>
  </si>
  <si>
    <t>C19040000</t>
  </si>
  <si>
    <t>区自然资源局“十五五规划”编制经费</t>
  </si>
  <si>
    <t>C23080100</t>
  </si>
  <si>
    <t>汕尾市城区全民所有自然资源资产清查项目</t>
  </si>
  <si>
    <r>
      <rPr>
        <sz val="11"/>
        <rFont val="Arial"/>
        <charset val="134"/>
      </rPr>
      <t xml:space="preserve">	</t>
    </r>
    <r>
      <rPr>
        <sz val="11"/>
        <rFont val="宋体"/>
        <charset val="134"/>
      </rPr>
      <t xml:space="preserve"> 汕尾市城区全民所有自然资源资产清查项目</t>
    </r>
  </si>
  <si>
    <t>汕尾市城区国土变更调查及森林草原湿地荒漠调查监测工作技术服务项目</t>
  </si>
  <si>
    <t>汕尾市城区完善林权类不动产登记服务项目</t>
  </si>
  <si>
    <t>汕尾市城区统筹耕林空间治理试点工作技术服务项目</t>
  </si>
  <si>
    <t>电脑（含电源等））</t>
  </si>
  <si>
    <t>434102</t>
  </si>
  <si>
    <t>会计委托服务</t>
  </si>
  <si>
    <t>C23029900</t>
  </si>
  <si>
    <t>复印纸采购</t>
  </si>
  <si>
    <t>硒鼓、粉盒等</t>
  </si>
  <si>
    <t>435101</t>
  </si>
  <si>
    <t>便携式计算机</t>
  </si>
  <si>
    <t>办公耗材</t>
  </si>
  <si>
    <t>436101</t>
  </si>
  <si>
    <t>印制文件、便笺及宣传资料等</t>
  </si>
  <si>
    <t>购买电脑</t>
  </si>
  <si>
    <t>采购硒鼓、碳粉等</t>
  </si>
  <si>
    <t>区应急指挥中心和区应急指挥部运行保障经费</t>
  </si>
  <si>
    <t>购置设备</t>
  </si>
  <si>
    <t>A02010299</t>
  </si>
  <si>
    <t>安全生产考核经费</t>
  </si>
  <si>
    <t>印制考核资料</t>
  </si>
  <si>
    <t>林火视频监控点位建设及林火监控系统维保经费</t>
  </si>
  <si>
    <t>林火视频监控建设项目</t>
  </si>
  <si>
    <t>汕尾市城区三防工作经费</t>
  </si>
  <si>
    <t>应急救灾宣传印制品</t>
  </si>
  <si>
    <t>采购应急储备物资</t>
  </si>
  <si>
    <t>A07039900</t>
  </si>
  <si>
    <t>汕尾市城区应急管理局“十五五”规划编制经费</t>
  </si>
  <si>
    <t>“十五五”编制工作</t>
  </si>
  <si>
    <t>C05990000</t>
  </si>
  <si>
    <t>437101</t>
  </si>
  <si>
    <t>2026年城区政府ICT项目</t>
  </si>
  <si>
    <t>城区政府ICT项目</t>
  </si>
  <si>
    <t>C17020000</t>
  </si>
  <si>
    <t>信息化项目审核等经费（2026年）</t>
  </si>
  <si>
    <t>内部审计服务</t>
  </si>
  <si>
    <t>政务服务及数字政府业务经费（2026年）</t>
  </si>
  <si>
    <t>2025年-2026年法律顾问服务</t>
  </si>
  <si>
    <t>437103</t>
  </si>
  <si>
    <t>法律顾问</t>
  </si>
  <si>
    <t>438101</t>
  </si>
  <si>
    <t>会议室音响</t>
  </si>
  <si>
    <t>便携式彩色打印机</t>
  </si>
  <si>
    <t>制服柜</t>
  </si>
  <si>
    <t>A05010503</t>
  </si>
  <si>
    <t>功放机</t>
  </si>
  <si>
    <t>A02091203</t>
  </si>
  <si>
    <t>大型打印机</t>
  </si>
  <si>
    <t>大型打印机硒鼔</t>
  </si>
  <si>
    <t>平板电脑</t>
  </si>
  <si>
    <t>A02091209</t>
  </si>
  <si>
    <t>打孔机</t>
  </si>
  <si>
    <t>A02021203</t>
  </si>
  <si>
    <t>文件架</t>
  </si>
  <si>
    <t>A05010699</t>
  </si>
  <si>
    <t>电脑音响</t>
  </si>
  <si>
    <t>监控摄像头</t>
  </si>
  <si>
    <t>硒鼓粉盒</t>
  </si>
  <si>
    <t>长沙发</t>
  </si>
  <si>
    <t>风扇</t>
  </si>
  <si>
    <t>A02061802</t>
  </si>
  <si>
    <t>麦克风</t>
  </si>
  <si>
    <t>A02021124</t>
  </si>
  <si>
    <t>DV机</t>
  </si>
  <si>
    <t>A02029900</t>
  </si>
  <si>
    <t>肩膀警灯</t>
  </si>
  <si>
    <t>A02421800</t>
  </si>
  <si>
    <t>439101</t>
  </si>
  <si>
    <t>A4纸（100g）</t>
  </si>
  <si>
    <t>A4纸（80g）</t>
  </si>
  <si>
    <t>A5纸</t>
  </si>
  <si>
    <t>A02052305</t>
  </si>
  <si>
    <t>439104</t>
  </si>
  <si>
    <t>440101</t>
  </si>
  <si>
    <t>保洁人员1名</t>
  </si>
  <si>
    <t>市场监督管理经费</t>
  </si>
  <si>
    <t>保安保洁物业</t>
  </si>
  <si>
    <t>保密电脑</t>
  </si>
  <si>
    <t>内外线网络服务</t>
  </si>
  <si>
    <t>C17010200</t>
  </si>
  <si>
    <t>小家具一批</t>
  </si>
  <si>
    <t>电梯维护</t>
  </si>
  <si>
    <t>C23120800</t>
  </si>
  <si>
    <t>营业执照、食品经营许可证.药品经营许可证.特种设备证等及业务职能宣传材料</t>
  </si>
  <si>
    <t>邮政服务</t>
  </si>
  <si>
    <t>C23100100</t>
  </si>
  <si>
    <t>汕尾市城区市场监管现代化“十五五”规划编制经费</t>
  </si>
  <si>
    <t>编制十五五规划</t>
  </si>
  <si>
    <t>C13010000</t>
  </si>
  <si>
    <t>食品抽检和食用农产品快速检测项目经费</t>
  </si>
  <si>
    <t>抽检快检</t>
  </si>
  <si>
    <t>442101</t>
  </si>
  <si>
    <t>A05010402</t>
  </si>
  <si>
    <t>茶水柜</t>
  </si>
  <si>
    <t>装订机</t>
  </si>
  <si>
    <t>443101</t>
  </si>
  <si>
    <t>2026年医疗保险宣传发动及业务培训等经费</t>
  </si>
  <si>
    <t>印制协议书</t>
  </si>
  <si>
    <t>444101</t>
  </si>
  <si>
    <t>二轻联社复印纸</t>
  </si>
  <si>
    <t>法律咨询务</t>
  </si>
  <si>
    <t>444102</t>
  </si>
  <si>
    <t>2026年全区招商引资工作经费</t>
  </si>
  <si>
    <t>501101</t>
  </si>
  <si>
    <t>台式电脑采购</t>
  </si>
  <si>
    <t>多功能一体机采购</t>
  </si>
  <si>
    <t>打印机采购</t>
  </si>
  <si>
    <t>笔记本电脑采购</t>
  </si>
  <si>
    <t>A02010199</t>
  </si>
  <si>
    <t>501206</t>
  </si>
  <si>
    <t>幼儿园保育教育经费</t>
  </si>
  <si>
    <t>后勤服务费</t>
  </si>
  <si>
    <t>物业管理</t>
  </si>
  <si>
    <t>C02010000</t>
  </si>
  <si>
    <t>501212</t>
  </si>
  <si>
    <t>2026年公办普通高中生均公用经费补助资金区级配套</t>
  </si>
  <si>
    <t>501218</t>
  </si>
  <si>
    <t>东涌中学云教室设备设施配套项目</t>
  </si>
  <si>
    <t>A02081107</t>
  </si>
  <si>
    <t>502101</t>
  </si>
  <si>
    <t>采购A4一体机</t>
  </si>
  <si>
    <t>采购A4黑白打印机</t>
  </si>
  <si>
    <t>采购台式电脑</t>
  </si>
  <si>
    <t>A07100300</t>
  </si>
  <si>
    <t>采购碎纸机</t>
  </si>
  <si>
    <t>法律顾问服务</t>
  </si>
  <si>
    <t>网络接入服务</t>
  </si>
  <si>
    <t>资产评估服务</t>
  </si>
  <si>
    <t>502208</t>
  </si>
  <si>
    <t>502209</t>
  </si>
  <si>
    <t>便携计算机</t>
  </si>
  <si>
    <t>挂式空调机</t>
  </si>
  <si>
    <t>502210</t>
  </si>
  <si>
    <t>506101</t>
  </si>
  <si>
    <t>514101</t>
  </si>
  <si>
    <t>办公室电脑显示屏</t>
  </si>
  <si>
    <t>602101</t>
  </si>
  <si>
    <t>2026年财力薄弱镇街困难补助</t>
  </si>
  <si>
    <t>印刷品</t>
  </si>
  <si>
    <t>603101</t>
  </si>
  <si>
    <t>A05010399</t>
  </si>
  <si>
    <t>黑白打印机</t>
  </si>
  <si>
    <t>604101</t>
  </si>
  <si>
    <t>办公用品</t>
  </si>
  <si>
    <t>财力薄弱镇街困难补助</t>
  </si>
  <si>
    <t>605101</t>
  </si>
  <si>
    <t>2026年“一中心四平台”日常维护经费</t>
  </si>
  <si>
    <t>会议椅</t>
  </si>
  <si>
    <t>折叠椅</t>
  </si>
  <si>
    <t>607101</t>
  </si>
  <si>
    <t>代理记账</t>
  </si>
  <si>
    <t>C23020200</t>
  </si>
  <si>
    <t>采购沙发</t>
  </si>
  <si>
    <t>采购电脑</t>
  </si>
  <si>
    <t>采购空调</t>
  </si>
  <si>
    <t>608101</t>
  </si>
  <si>
    <t>609101</t>
  </si>
  <si>
    <t>印刷文件头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</si>
</sst>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1"/>
      <color indexed="8"/>
      <name val="宋体"/>
      <charset val="1"/>
    </font>
    <font>
      <b/>
      <sz val="22"/>
      <name val="宋体"/>
      <charset val="134"/>
    </font>
    <font>
      <sz val="9"/>
      <name val="宋体"/>
      <charset val="134"/>
    </font>
    <font>
      <b/>
      <sz val="11"/>
      <name val="宋体"/>
      <charset val="134"/>
    </font>
    <font>
      <sz val="11"/>
      <name val="宋体"/>
      <charset val="134"/>
    </font>
    <font>
      <sz val="11"/>
      <name val="Arial"/>
      <charset val="134"/>
    </font>
    <font>
      <sz val="11"/>
      <color theme="1"/>
      <name val="宋体"/>
      <charset val="134"/>
      <scheme val="minor"/>
    </font>
    <font>
      <sz val="12"/>
      <color theme="1"/>
      <name val="宋体"/>
      <charset val="134"/>
      <scheme val="minor"/>
    </font>
    <font>
      <b/>
      <sz val="12"/>
      <color theme="1"/>
      <name val="宋体"/>
      <charset val="134"/>
      <scheme val="minor"/>
    </font>
    <font>
      <sz val="14"/>
      <color indexed="8"/>
      <name val="宋体"/>
      <charset val="134"/>
    </font>
    <font>
      <b/>
      <sz val="26"/>
      <color theme="1"/>
      <name val="宋体"/>
      <charset val="134"/>
      <scheme val="minor"/>
    </font>
    <font>
      <sz val="16"/>
      <color theme="1"/>
      <name val="宋体"/>
      <charset val="134"/>
      <scheme val="minor"/>
    </font>
    <font>
      <b/>
      <sz val="16"/>
      <color theme="1"/>
      <name val="宋体"/>
      <charset val="134"/>
      <scheme val="minor"/>
    </font>
    <font>
      <b/>
      <sz val="20"/>
      <color theme="1"/>
      <name val="宋体"/>
      <charset val="134"/>
      <scheme val="minor"/>
    </font>
    <font>
      <b/>
      <sz val="11"/>
      <color theme="1"/>
      <name val="宋体"/>
      <charset val="134"/>
      <scheme val="minor"/>
    </font>
    <font>
      <sz val="10"/>
      <name val="宋体"/>
      <charset val="134"/>
    </font>
    <font>
      <b/>
      <sz val="15"/>
      <name val="微软雅黑"/>
      <charset val="134"/>
    </font>
    <font>
      <b/>
      <sz val="9"/>
      <name val="宋体"/>
      <charset val="134"/>
    </font>
    <font>
      <b/>
      <sz val="12"/>
      <name val="SimSun"/>
      <charset val="134"/>
    </font>
    <font>
      <b/>
      <sz val="10"/>
      <name val="宋体"/>
      <charset val="134"/>
    </font>
    <font>
      <sz val="9"/>
      <name val="SimSun"/>
      <charset val="134"/>
    </font>
    <font>
      <b/>
      <sz val="18"/>
      <name val="宋体"/>
      <charset val="134"/>
    </font>
    <font>
      <u/>
      <sz val="9"/>
      <color theme="1"/>
      <name val="宋体"/>
      <charset val="134"/>
    </font>
    <font>
      <sz val="8"/>
      <name val="宋体"/>
      <charset val="134"/>
    </font>
    <font>
      <sz val="12"/>
      <name val="宋体"/>
      <charset val="134"/>
    </font>
    <font>
      <sz val="14"/>
      <name val="黑体"/>
      <charset val="134"/>
    </font>
    <font>
      <sz val="12"/>
      <name val="黑体"/>
      <charset val="134"/>
    </font>
    <font>
      <sz val="26"/>
      <name val="方正小标宋_GBK"/>
      <charset val="134"/>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3"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4" borderId="12" applyNumberFormat="0" applyAlignment="0" applyProtection="0">
      <alignment vertical="center"/>
    </xf>
    <xf numFmtId="0" fontId="39" fillId="5" borderId="13" applyNumberFormat="0" applyAlignment="0" applyProtection="0">
      <alignment vertical="center"/>
    </xf>
    <xf numFmtId="0" fontId="40" fillId="5" borderId="12" applyNumberFormat="0" applyAlignment="0" applyProtection="0">
      <alignment vertical="center"/>
    </xf>
    <xf numFmtId="0" fontId="41" fillId="6"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cellStyleXfs>
  <cellXfs count="66">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0" fontId="7" fillId="0" borderId="0" xfId="0" applyFont="1" applyFill="1" applyBorder="1" applyAlignment="1">
      <alignment vertical="center"/>
    </xf>
    <xf numFmtId="0" fontId="8" fillId="0" borderId="0" xfId="0" applyNumberFormat="1" applyFont="1" applyFill="1" applyBorder="1" applyAlignment="1">
      <alignment vertical="center"/>
    </xf>
    <xf numFmtId="0" fontId="9" fillId="0" borderId="0" xfId="0" applyNumberFormat="1" applyFont="1" applyFill="1" applyBorder="1" applyAlignment="1">
      <alignment horizontal="center" vertical="center" wrapText="1"/>
    </xf>
    <xf numFmtId="0" fontId="10" fillId="2" borderId="0" xfId="0" applyNumberFormat="1" applyFont="1" applyFill="1" applyBorder="1" applyAlignment="1" applyProtection="1">
      <alignment horizontal="left" vertical="center"/>
    </xf>
    <xf numFmtId="0" fontId="11" fillId="0" borderId="0" xfId="0"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right" vertical="center"/>
    </xf>
    <xf numFmtId="0" fontId="9"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vertical="center" wrapText="1"/>
    </xf>
    <xf numFmtId="4" fontId="12" fillId="0" borderId="2" xfId="0" applyNumberFormat="1" applyFont="1" applyFill="1" applyBorder="1" applyAlignment="1">
      <alignment vertical="center" wrapText="1"/>
    </xf>
    <xf numFmtId="176" fontId="12" fillId="0" borderId="3" xfId="0" applyNumberFormat="1" applyFont="1" applyFill="1" applyBorder="1" applyAlignment="1">
      <alignment horizontal="left" vertical="center" wrapText="1"/>
    </xf>
    <xf numFmtId="176" fontId="12"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0" xfId="0" applyFont="1" applyFill="1" applyBorder="1" applyAlignment="1">
      <alignment horizontal="center" vertical="center"/>
    </xf>
    <xf numFmtId="0" fontId="3" fillId="0" borderId="0" xfId="0" applyFont="1" applyFill="1" applyBorder="1" applyAlignment="1">
      <alignment vertical="center" wrapText="1"/>
    </xf>
    <xf numFmtId="0" fontId="7" fillId="0" borderId="0" xfId="0" applyFont="1" applyFill="1" applyBorder="1" applyAlignment="1">
      <alignment horizontal="right" vertical="center"/>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0" fontId="8" fillId="0" borderId="2" xfId="0" applyFont="1" applyFill="1" applyBorder="1" applyAlignment="1">
      <alignment horizontal="center" vertical="center"/>
    </xf>
    <xf numFmtId="176" fontId="8" fillId="0" borderId="2" xfId="0" applyNumberFormat="1" applyFont="1" applyFill="1" applyBorder="1" applyAlignment="1">
      <alignment vertical="center"/>
    </xf>
    <xf numFmtId="0" fontId="8"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9" fillId="0" borderId="1" xfId="0" applyFont="1" applyBorder="1" applyAlignment="1">
      <alignment horizontal="center" vertical="center" wrapText="1"/>
    </xf>
    <xf numFmtId="0" fontId="4"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0" fontId="21" fillId="0" borderId="1" xfId="0" applyFont="1" applyFill="1" applyBorder="1" applyAlignment="1">
      <alignment horizontal="left" vertical="center" wrapText="1"/>
    </xf>
    <xf numFmtId="4" fontId="21" fillId="0" borderId="1" xfId="0" applyNumberFormat="1" applyFont="1" applyFill="1" applyBorder="1" applyAlignment="1">
      <alignment horizontal="right" vertical="center" wrapText="1"/>
    </xf>
    <xf numFmtId="0" fontId="21"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24" fillId="0" borderId="0" xfId="0" applyFont="1" applyBorder="1" applyAlignment="1">
      <alignment vertical="center" wrapText="1"/>
    </xf>
    <xf numFmtId="0" fontId="25" fillId="0" borderId="0" xfId="0" applyFont="1" applyFill="1" applyBorder="1" applyAlignment="1"/>
    <xf numFmtId="0" fontId="26" fillId="0" borderId="0" xfId="0" applyFont="1" applyFill="1" applyBorder="1" applyAlignment="1">
      <alignment horizontal="distributed"/>
    </xf>
    <xf numFmtId="0" fontId="27" fillId="0" borderId="0" xfId="0" applyFont="1" applyFill="1" applyBorder="1" applyAlignment="1"/>
    <xf numFmtId="0" fontId="26" fillId="0" borderId="0" xfId="0" applyFont="1" applyFill="1" applyBorder="1" applyAlignment="1">
      <alignment horizontal="center"/>
    </xf>
    <xf numFmtId="0" fontId="26" fillId="0" borderId="0" xfId="0" applyFont="1" applyFill="1" applyBorder="1" applyAlignment="1">
      <alignment horizontal="left"/>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xf>
    <xf numFmtId="0" fontId="29"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workbookViewId="0">
      <selection activeCell="B18" sqref="B18"/>
    </sheetView>
  </sheetViews>
  <sheetFormatPr defaultColWidth="9" defaultRowHeight="14.25" outlineLevelCol="5"/>
  <cols>
    <col min="1" max="1" width="17.875" style="57" customWidth="1"/>
    <col min="2" max="2" width="61.5" style="57" customWidth="1"/>
    <col min="3" max="16384" width="9" style="57"/>
  </cols>
  <sheetData>
    <row r="1" s="57" customFormat="1" ht="18.75" spans="1:6">
      <c r="A1" s="58"/>
      <c r="B1" s="59"/>
    </row>
    <row r="2" s="57" customFormat="1" ht="18.75" spans="1:6">
      <c r="A2" s="60" t="s">
        <v>0</v>
      </c>
      <c r="B2" s="59"/>
    </row>
    <row r="3" s="57" customFormat="1" ht="18.75" spans="1:6">
      <c r="A3" s="61" t="s">
        <v>1</v>
      </c>
      <c r="B3" s="59"/>
    </row>
    <row r="4" s="57" customFormat="1" spans="1:6">
      <c r="A4" s="59"/>
      <c r="B4" s="59"/>
    </row>
    <row r="5" s="57" customFormat="1" spans="1:6">
      <c r="A5" s="59"/>
      <c r="B5" s="59"/>
    </row>
    <row r="6" s="57" customFormat="1" spans="1:6">
      <c r="A6" s="59"/>
      <c r="B6" s="59"/>
    </row>
    <row r="7" s="57" customFormat="1" spans="1:6">
      <c r="A7" s="59"/>
      <c r="B7" s="59"/>
    </row>
    <row r="8" s="57" customFormat="1" spans="1:6">
      <c r="A8" s="59"/>
      <c r="B8" s="59"/>
    </row>
    <row r="9" s="57" customFormat="1" ht="33.75" spans="1:6">
      <c r="A9" s="62" t="s">
        <v>2</v>
      </c>
      <c r="B9" s="62"/>
      <c r="C9" s="63"/>
      <c r="D9" s="63"/>
      <c r="E9" s="63"/>
      <c r="F9" s="63"/>
    </row>
    <row r="10" s="57" customFormat="1" ht="166" customHeight="1"/>
    <row r="11" s="57" customFormat="1" ht="20.25" spans="1:6">
      <c r="A11" s="64" t="s">
        <v>3</v>
      </c>
      <c r="B11" s="64"/>
      <c r="C11" s="65"/>
      <c r="D11" s="65"/>
      <c r="E11" s="65"/>
      <c r="F11" s="65"/>
    </row>
  </sheetData>
  <mergeCells count="2">
    <mergeCell ref="A9:B9"/>
    <mergeCell ref="A11:B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ySplit="5" topLeftCell="A27" activePane="bottomLeft" state="frozen"/>
      <selection/>
      <selection pane="bottomLeft" activeCell="A1" sqref="A1"/>
    </sheetView>
  </sheetViews>
  <sheetFormatPr defaultColWidth="10" defaultRowHeight="13.5" outlineLevelCol="3"/>
  <cols>
    <col min="1" max="1" width="30.875" customWidth="1"/>
    <col min="2" max="2" width="27" customWidth="1"/>
    <col min="3" max="3" width="36.125" customWidth="1"/>
    <col min="4" max="4" width="23.075" customWidth="1"/>
  </cols>
  <sheetData>
    <row r="1" ht="30" customHeight="1" spans="1:4">
      <c r="A1" s="47" t="s">
        <v>4</v>
      </c>
      <c r="B1" s="47"/>
      <c r="C1" s="47"/>
      <c r="D1" s="48"/>
    </row>
    <row r="2" ht="25" customHeight="1" spans="1:4">
      <c r="A2" s="49" t="s">
        <v>5</v>
      </c>
      <c r="B2" s="49"/>
      <c r="C2" s="49"/>
      <c r="D2" s="49"/>
    </row>
    <row r="3" ht="25" customHeight="1" spans="1:4">
      <c r="A3" s="50" t="s">
        <v>6</v>
      </c>
      <c r="B3" s="50"/>
      <c r="C3" s="47"/>
      <c r="D3" s="48" t="s">
        <v>7</v>
      </c>
    </row>
    <row r="4" ht="21" customHeight="1" spans="1:4">
      <c r="A4" s="42" t="s">
        <v>8</v>
      </c>
      <c r="B4" s="42"/>
      <c r="C4" s="42" t="s">
        <v>9</v>
      </c>
      <c r="D4" s="42"/>
    </row>
    <row r="5" ht="21" customHeight="1" spans="1:4">
      <c r="A5" s="42" t="s">
        <v>10</v>
      </c>
      <c r="B5" s="42" t="s">
        <v>11</v>
      </c>
      <c r="C5" s="42" t="s">
        <v>10</v>
      </c>
      <c r="D5" s="42" t="s">
        <v>11</v>
      </c>
    </row>
    <row r="6" ht="26" customHeight="1" spans="1:4">
      <c r="A6" s="51" t="s">
        <v>12</v>
      </c>
      <c r="B6" s="52">
        <f>215302.250439+130.623864</f>
        <v>215432.874303</v>
      </c>
      <c r="C6" s="51" t="s">
        <v>13</v>
      </c>
      <c r="D6" s="53">
        <v>39539.629231</v>
      </c>
    </row>
    <row r="7" ht="26" customHeight="1" spans="1:4">
      <c r="A7" s="51" t="s">
        <v>14</v>
      </c>
      <c r="B7" s="52">
        <v>2004.25</v>
      </c>
      <c r="C7" s="51" t="s">
        <v>15</v>
      </c>
      <c r="D7" s="53"/>
    </row>
    <row r="8" ht="26" customHeight="1" spans="1:4">
      <c r="A8" s="51" t="s">
        <v>16</v>
      </c>
      <c r="B8" s="52">
        <f>4167.59+24</f>
        <v>4191.59</v>
      </c>
      <c r="C8" s="51" t="s">
        <v>17</v>
      </c>
      <c r="D8" s="53"/>
    </row>
    <row r="9" ht="26" customHeight="1" spans="1:4">
      <c r="A9" s="51"/>
      <c r="B9" s="52"/>
      <c r="C9" s="51" t="s">
        <v>18</v>
      </c>
      <c r="D9" s="53">
        <v>1519.85524</v>
      </c>
    </row>
    <row r="10" ht="26" customHeight="1" spans="1:4">
      <c r="A10" s="51"/>
      <c r="B10" s="52"/>
      <c r="C10" s="51" t="s">
        <v>19</v>
      </c>
      <c r="D10" s="53">
        <f>77069.614244+2004.25</f>
        <v>79073.864244</v>
      </c>
    </row>
    <row r="11" ht="26" customHeight="1" spans="1:4">
      <c r="A11" s="51"/>
      <c r="B11" s="52"/>
      <c r="C11" s="51" t="s">
        <v>20</v>
      </c>
      <c r="D11" s="53">
        <f>1386.91337+24</f>
        <v>1410.91337</v>
      </c>
    </row>
    <row r="12" ht="26" customHeight="1" spans="1:4">
      <c r="A12" s="51"/>
      <c r="B12" s="52"/>
      <c r="C12" s="51" t="s">
        <v>21</v>
      </c>
      <c r="D12" s="53">
        <v>1716.039846</v>
      </c>
    </row>
    <row r="13" ht="26" customHeight="1" spans="1:4">
      <c r="A13" s="51"/>
      <c r="B13" s="52"/>
      <c r="C13" s="51" t="s">
        <v>22</v>
      </c>
      <c r="D13" s="53">
        <v>44633.28978</v>
      </c>
    </row>
    <row r="14" ht="26" customHeight="1" spans="1:4">
      <c r="A14" s="51"/>
      <c r="B14" s="52"/>
      <c r="C14" s="51" t="s">
        <v>23</v>
      </c>
      <c r="D14" s="53">
        <v>11737.973046</v>
      </c>
    </row>
    <row r="15" ht="26" customHeight="1" spans="1:4">
      <c r="A15" s="51"/>
      <c r="B15" s="52"/>
      <c r="C15" s="51" t="s">
        <v>24</v>
      </c>
      <c r="D15" s="53">
        <v>1050.68</v>
      </c>
    </row>
    <row r="16" ht="26" customHeight="1" spans="1:4">
      <c r="A16" s="51"/>
      <c r="B16" s="52"/>
      <c r="C16" s="51" t="s">
        <v>25</v>
      </c>
      <c r="D16" s="53">
        <f>9838.868218+4167.59+130.623864</f>
        <v>14137.082082</v>
      </c>
    </row>
    <row r="17" ht="26" customHeight="1" spans="1:4">
      <c r="A17" s="51"/>
      <c r="B17" s="52"/>
      <c r="C17" s="51" t="s">
        <v>26</v>
      </c>
      <c r="D17" s="53">
        <v>11098.521519</v>
      </c>
    </row>
    <row r="18" ht="26" customHeight="1" spans="1:4">
      <c r="A18" s="51"/>
      <c r="B18" s="52"/>
      <c r="C18" s="51" t="s">
        <v>27</v>
      </c>
      <c r="D18" s="53"/>
    </row>
    <row r="19" ht="26" customHeight="1" spans="1:4">
      <c r="A19" s="51"/>
      <c r="B19" s="52"/>
      <c r="C19" s="51" t="s">
        <v>28</v>
      </c>
      <c r="D19" s="53"/>
    </row>
    <row r="20" ht="26" customHeight="1" spans="1:4">
      <c r="A20" s="51"/>
      <c r="B20" s="52"/>
      <c r="C20" s="51" t="s">
        <v>29</v>
      </c>
      <c r="D20" s="53"/>
    </row>
    <row r="21" ht="26" customHeight="1" spans="1:4">
      <c r="A21" s="51"/>
      <c r="B21" s="52"/>
      <c r="C21" s="51" t="s">
        <v>30</v>
      </c>
      <c r="D21" s="53"/>
    </row>
    <row r="22" ht="26" customHeight="1" spans="1:4">
      <c r="A22" s="51"/>
      <c r="B22" s="52"/>
      <c r="C22" s="51" t="s">
        <v>31</v>
      </c>
      <c r="D22" s="53"/>
    </row>
    <row r="23" ht="26" customHeight="1" spans="1:4">
      <c r="A23" s="51"/>
      <c r="B23" s="52"/>
      <c r="C23" s="51" t="s">
        <v>32</v>
      </c>
      <c r="D23" s="53">
        <v>802.104473</v>
      </c>
    </row>
    <row r="24" ht="26" customHeight="1" spans="1:4">
      <c r="A24" s="51"/>
      <c r="B24" s="52"/>
      <c r="C24" s="51" t="s">
        <v>33</v>
      </c>
      <c r="D24" s="53">
        <v>11229.601416</v>
      </c>
    </row>
    <row r="25" ht="26" customHeight="1" spans="1:4">
      <c r="A25" s="51"/>
      <c r="B25" s="51"/>
      <c r="C25" s="51" t="s">
        <v>34</v>
      </c>
      <c r="D25" s="52">
        <v>1142</v>
      </c>
    </row>
    <row r="26" ht="26" customHeight="1" spans="1:4">
      <c r="A26" s="51"/>
      <c r="B26" s="52"/>
      <c r="C26" s="51" t="s">
        <v>35</v>
      </c>
      <c r="D26" s="53"/>
    </row>
    <row r="27" ht="26" customHeight="1" spans="1:4">
      <c r="A27" s="51"/>
      <c r="B27" s="51"/>
      <c r="C27" s="51" t="s">
        <v>36</v>
      </c>
      <c r="D27" s="53">
        <v>2492.160056</v>
      </c>
    </row>
    <row r="28" ht="26" customHeight="1" spans="1:4">
      <c r="A28" s="51"/>
      <c r="B28" s="52"/>
      <c r="C28" s="51" t="s">
        <v>37</v>
      </c>
      <c r="D28" s="53">
        <v>45</v>
      </c>
    </row>
    <row r="29" ht="26" customHeight="1" spans="1:4">
      <c r="A29" s="51"/>
      <c r="B29" s="52"/>
      <c r="C29" s="51"/>
      <c r="D29" s="53"/>
    </row>
    <row r="30" ht="26" customHeight="1" spans="1:4">
      <c r="A30" s="42" t="s">
        <v>38</v>
      </c>
      <c r="B30" s="54">
        <f>B6+B7+B8+B9</f>
        <v>221628.714303</v>
      </c>
      <c r="C30" s="42" t="s">
        <v>39</v>
      </c>
      <c r="D30" s="55">
        <f>SUM(D6:D29)</f>
        <v>221628.714303</v>
      </c>
    </row>
    <row r="31" ht="26" customHeight="1" spans="1:4">
      <c r="A31" s="51"/>
      <c r="B31" s="52"/>
      <c r="C31" s="51"/>
      <c r="D31" s="52"/>
    </row>
    <row r="32" ht="26" customHeight="1" spans="1:4">
      <c r="A32" s="51" t="s">
        <v>40</v>
      </c>
      <c r="B32" s="52"/>
      <c r="C32" s="51" t="s">
        <v>41</v>
      </c>
      <c r="D32" s="52"/>
    </row>
    <row r="33" ht="26" customHeight="1" spans="1:4">
      <c r="A33" s="51" t="s">
        <v>42</v>
      </c>
      <c r="B33" s="52"/>
      <c r="C33" s="51" t="s">
        <v>43</v>
      </c>
      <c r="D33" s="52"/>
    </row>
    <row r="34" ht="26" customHeight="1" spans="1:4">
      <c r="A34" s="51" t="s">
        <v>44</v>
      </c>
      <c r="B34" s="52"/>
      <c r="C34" s="51" t="s">
        <v>45</v>
      </c>
      <c r="D34" s="52"/>
    </row>
    <row r="35" ht="26" customHeight="1" spans="1:4">
      <c r="A35" s="51"/>
      <c r="B35" s="52"/>
      <c r="C35" s="51"/>
      <c r="D35" s="52"/>
    </row>
    <row r="36" ht="26" customHeight="1" spans="1:4">
      <c r="A36" s="42" t="s">
        <v>46</v>
      </c>
      <c r="B36" s="55">
        <f>B30</f>
        <v>221628.714303</v>
      </c>
      <c r="C36" s="42" t="s">
        <v>47</v>
      </c>
      <c r="D36" s="55">
        <f>D30</f>
        <v>221628.714303</v>
      </c>
    </row>
    <row r="37" ht="30" customHeight="1" spans="1:4">
      <c r="A37" s="56" t="s">
        <v>48</v>
      </c>
      <c r="B37" s="56"/>
      <c r="C37" s="56"/>
      <c r="D37" s="56"/>
    </row>
  </sheetData>
  <mergeCells count="5">
    <mergeCell ref="A2:D2"/>
    <mergeCell ref="A3:B3"/>
    <mergeCell ref="A4:B4"/>
    <mergeCell ref="C4:D4"/>
    <mergeCell ref="A37:D37"/>
  </mergeCells>
  <printOptions horizontalCentered="1"/>
  <pageMargins left="0.590277777777778" right="0.590277777777778" top="0.472222222222222" bottom="0.590277777777778" header="0" footer="0"/>
  <pageSetup paperSize="9" scale="78" fitToHeight="0" orientation="portrait" horizontalDpi="600"/>
  <headerFooter>
    <oddFooter>&amp;C第 &amp;P 页，共 &amp;N 页</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7"/>
  <sheetViews>
    <sheetView workbookViewId="0">
      <pane ySplit="6" topLeftCell="A6" activePane="bottomLeft" state="frozen"/>
      <selection/>
      <selection pane="bottomLeft" activeCell="F5" sqref="F5:F6"/>
    </sheetView>
  </sheetViews>
  <sheetFormatPr defaultColWidth="10" defaultRowHeight="13.5"/>
  <cols>
    <col min="1" max="3" width="8.35833333333333" customWidth="1"/>
    <col min="4" max="4" width="12.075" customWidth="1"/>
    <col min="5" max="5" width="13" customWidth="1"/>
    <col min="6" max="6" width="11.75" customWidth="1"/>
    <col min="7" max="8" width="10.625" customWidth="1"/>
    <col min="9" max="9" width="8.68333333333333" customWidth="1"/>
    <col min="10" max="11" width="8.95" customWidth="1"/>
    <col min="12" max="12" width="8.55" customWidth="1"/>
    <col min="13" max="13" width="8.95" customWidth="1"/>
    <col min="14" max="14" width="12.2666666666667" customWidth="1"/>
    <col min="15" max="15" width="9.76666666666667" customWidth="1"/>
  </cols>
  <sheetData>
    <row r="1" ht="21" customHeight="1" spans="1:14">
      <c r="A1" s="38" t="s">
        <v>49</v>
      </c>
    </row>
    <row r="2" ht="36.75" customHeight="1" spans="1:14">
      <c r="A2" s="39" t="s">
        <v>50</v>
      </c>
      <c r="B2" s="39"/>
      <c r="C2" s="39"/>
      <c r="D2" s="39"/>
      <c r="E2" s="39"/>
      <c r="F2" s="39"/>
      <c r="G2" s="39"/>
      <c r="H2" s="39"/>
      <c r="I2" s="39"/>
      <c r="J2" s="39"/>
      <c r="K2" s="39"/>
      <c r="L2" s="39"/>
      <c r="M2" s="39"/>
      <c r="N2" s="39"/>
    </row>
    <row r="3" ht="21" customHeight="1" spans="1:14">
      <c r="A3" s="40" t="s">
        <v>7</v>
      </c>
      <c r="B3" s="40"/>
      <c r="C3" s="40"/>
      <c r="D3" s="40"/>
      <c r="E3" s="40"/>
      <c r="F3" s="40"/>
      <c r="G3" s="40"/>
      <c r="H3" s="40"/>
      <c r="I3" s="40"/>
      <c r="J3" s="40"/>
      <c r="K3" s="40"/>
      <c r="L3" s="40"/>
      <c r="M3" s="40"/>
      <c r="N3" s="40"/>
    </row>
    <row r="4" ht="22.3" customHeight="1" spans="1:14">
      <c r="A4" s="41" t="s">
        <v>51</v>
      </c>
      <c r="B4" s="41"/>
      <c r="C4" s="41"/>
      <c r="D4" s="41"/>
      <c r="E4" s="41" t="s">
        <v>52</v>
      </c>
      <c r="F4" s="41"/>
      <c r="G4" s="41"/>
      <c r="H4" s="41"/>
      <c r="I4" s="41"/>
      <c r="J4" s="41"/>
      <c r="K4" s="41"/>
      <c r="L4" s="41"/>
      <c r="M4" s="41"/>
      <c r="N4" s="41"/>
    </row>
    <row r="5" ht="19.9" customHeight="1" spans="1:14">
      <c r="A5" s="41"/>
      <c r="B5" s="41"/>
      <c r="C5" s="41"/>
      <c r="D5" s="41"/>
      <c r="E5" s="42" t="s">
        <v>53</v>
      </c>
      <c r="F5" s="42" t="s">
        <v>54</v>
      </c>
      <c r="G5" s="42" t="s">
        <v>55</v>
      </c>
      <c r="H5" s="42"/>
      <c r="I5" s="42"/>
      <c r="J5" s="42"/>
      <c r="K5" s="42"/>
      <c r="L5" s="42"/>
      <c r="M5" s="42"/>
      <c r="N5" s="42" t="s">
        <v>56</v>
      </c>
    </row>
    <row r="6" ht="48.2" customHeight="1" spans="1:14">
      <c r="A6" s="41"/>
      <c r="B6" s="41"/>
      <c r="C6" s="41"/>
      <c r="D6" s="41"/>
      <c r="E6" s="42"/>
      <c r="F6" s="42"/>
      <c r="G6" s="43" t="s">
        <v>57</v>
      </c>
      <c r="H6" s="43" t="s">
        <v>58</v>
      </c>
      <c r="I6" s="43" t="s">
        <v>59</v>
      </c>
      <c r="J6" s="43" t="s">
        <v>60</v>
      </c>
      <c r="K6" s="43" t="s">
        <v>61</v>
      </c>
      <c r="L6" s="43" t="s">
        <v>62</v>
      </c>
      <c r="M6" s="43" t="s">
        <v>63</v>
      </c>
      <c r="N6" s="42"/>
    </row>
    <row r="7" s="1" customFormat="1" ht="33.9" customHeight="1" spans="1:14">
      <c r="A7" s="44" t="s">
        <v>54</v>
      </c>
      <c r="B7" s="44"/>
      <c r="C7" s="44"/>
      <c r="D7" s="44"/>
      <c r="E7" s="45">
        <f t="shared" ref="E7:N7" si="0">SUM(E8:E116)</f>
        <v>215432.874303</v>
      </c>
      <c r="F7" s="45">
        <f t="shared" si="0"/>
        <v>168819.839292</v>
      </c>
      <c r="G7" s="45">
        <f t="shared" si="0"/>
        <v>51614.138339</v>
      </c>
      <c r="H7" s="45">
        <f t="shared" si="0"/>
        <v>2120.752</v>
      </c>
      <c r="I7" s="45">
        <f t="shared" si="0"/>
        <v>60.948</v>
      </c>
      <c r="J7" s="45">
        <f t="shared" si="0"/>
        <v>97712.001917</v>
      </c>
      <c r="K7" s="45">
        <f t="shared" si="0"/>
        <v>8.1</v>
      </c>
      <c r="L7" s="45">
        <f t="shared" si="0"/>
        <v>0</v>
      </c>
      <c r="M7" s="45">
        <f t="shared" si="0"/>
        <v>17303.899036</v>
      </c>
      <c r="N7" s="45">
        <f t="shared" si="0"/>
        <v>46613.035011</v>
      </c>
    </row>
    <row r="8" s="1" customFormat="1" ht="33.9" customHeight="1" spans="1:14">
      <c r="A8" s="44" t="s">
        <v>64</v>
      </c>
      <c r="B8" s="44"/>
      <c r="C8" s="44"/>
      <c r="D8" s="44"/>
      <c r="E8" s="45">
        <v>1165.983695</v>
      </c>
      <c r="F8" s="45">
        <v>973.633695</v>
      </c>
      <c r="G8" s="45">
        <v>859.874955</v>
      </c>
      <c r="H8" s="45">
        <v>62.12</v>
      </c>
      <c r="I8" s="45"/>
      <c r="J8" s="45"/>
      <c r="K8" s="45"/>
      <c r="L8" s="45"/>
      <c r="M8" s="45">
        <v>51.63874</v>
      </c>
      <c r="N8" s="45">
        <v>192.35</v>
      </c>
    </row>
    <row r="9" s="1" customFormat="1" ht="33.9" customHeight="1" spans="1:14">
      <c r="A9" s="44" t="s">
        <v>65</v>
      </c>
      <c r="B9" s="44"/>
      <c r="C9" s="44"/>
      <c r="D9" s="44"/>
      <c r="E9" s="45">
        <v>248.138697</v>
      </c>
      <c r="F9" s="45">
        <v>155.138697</v>
      </c>
      <c r="G9" s="45">
        <v>123.340029</v>
      </c>
      <c r="H9" s="45">
        <v>6.72</v>
      </c>
      <c r="I9" s="45"/>
      <c r="J9" s="45"/>
      <c r="K9" s="45"/>
      <c r="L9" s="45"/>
      <c r="M9" s="45">
        <v>25.078668</v>
      </c>
      <c r="N9" s="45">
        <v>93</v>
      </c>
    </row>
    <row r="10" s="1" customFormat="1" ht="33.9" customHeight="1" spans="1:14">
      <c r="A10" s="44" t="s">
        <v>66</v>
      </c>
      <c r="B10" s="44"/>
      <c r="C10" s="44"/>
      <c r="D10" s="44"/>
      <c r="E10" s="45">
        <v>1482.547108</v>
      </c>
      <c r="F10" s="45">
        <v>1132.547108</v>
      </c>
      <c r="G10" s="45">
        <v>830.739876</v>
      </c>
      <c r="H10" s="45">
        <v>40.72</v>
      </c>
      <c r="I10" s="45"/>
      <c r="J10" s="45"/>
      <c r="K10" s="45"/>
      <c r="L10" s="45"/>
      <c r="M10" s="45">
        <v>261.087232</v>
      </c>
      <c r="N10" s="45">
        <v>350</v>
      </c>
    </row>
    <row r="11" s="1" customFormat="1" ht="33.9" customHeight="1" spans="1:14">
      <c r="A11" s="44" t="s">
        <v>67</v>
      </c>
      <c r="B11" s="44"/>
      <c r="C11" s="44"/>
      <c r="D11" s="44"/>
      <c r="E11" s="45">
        <v>1353.735722</v>
      </c>
      <c r="F11" s="45">
        <v>1137.735722</v>
      </c>
      <c r="G11" s="45">
        <v>966.32313</v>
      </c>
      <c r="H11" s="45">
        <v>85.08</v>
      </c>
      <c r="I11" s="45"/>
      <c r="J11" s="45"/>
      <c r="K11" s="45"/>
      <c r="L11" s="45"/>
      <c r="M11" s="45">
        <v>86.332592</v>
      </c>
      <c r="N11" s="45">
        <v>216</v>
      </c>
    </row>
    <row r="12" s="1" customFormat="1" ht="33.9" customHeight="1" spans="1:14">
      <c r="A12" s="44" t="s">
        <v>68</v>
      </c>
      <c r="B12" s="44"/>
      <c r="C12" s="44"/>
      <c r="D12" s="44"/>
      <c r="E12" s="45">
        <v>192.215756</v>
      </c>
      <c r="F12" s="45">
        <v>192.215756</v>
      </c>
      <c r="G12" s="45"/>
      <c r="H12" s="45"/>
      <c r="I12" s="45"/>
      <c r="J12" s="45">
        <v>149.051624</v>
      </c>
      <c r="K12" s="45">
        <v>2.5</v>
      </c>
      <c r="L12" s="45"/>
      <c r="M12" s="45">
        <v>40.664132</v>
      </c>
      <c r="N12" s="45"/>
    </row>
    <row r="13" s="1" customFormat="1" ht="33.9" customHeight="1" spans="1:14">
      <c r="A13" s="44" t="s">
        <v>69</v>
      </c>
      <c r="B13" s="44"/>
      <c r="C13" s="44"/>
      <c r="D13" s="44"/>
      <c r="E13" s="45">
        <v>1230.056372</v>
      </c>
      <c r="F13" s="45">
        <v>1015.056372</v>
      </c>
      <c r="G13" s="45">
        <v>767.376736</v>
      </c>
      <c r="H13" s="45">
        <v>35.84</v>
      </c>
      <c r="I13" s="45"/>
      <c r="J13" s="45"/>
      <c r="K13" s="45"/>
      <c r="L13" s="45"/>
      <c r="M13" s="45">
        <v>211.839636</v>
      </c>
      <c r="N13" s="45">
        <v>215</v>
      </c>
    </row>
    <row r="14" s="1" customFormat="1" ht="33.9" customHeight="1" spans="1:14">
      <c r="A14" s="44" t="s">
        <v>70</v>
      </c>
      <c r="B14" s="44"/>
      <c r="C14" s="44"/>
      <c r="D14" s="44"/>
      <c r="E14" s="45">
        <v>3460.834864</v>
      </c>
      <c r="F14" s="45">
        <v>2135.834864</v>
      </c>
      <c r="G14" s="45">
        <v>1929.367484</v>
      </c>
      <c r="H14" s="45">
        <v>109.28</v>
      </c>
      <c r="I14" s="45"/>
      <c r="J14" s="45"/>
      <c r="K14" s="45"/>
      <c r="L14" s="45"/>
      <c r="M14" s="45">
        <v>97.18738</v>
      </c>
      <c r="N14" s="45">
        <v>1325</v>
      </c>
    </row>
    <row r="15" s="1" customFormat="1" ht="33.9" customHeight="1" spans="1:14">
      <c r="A15" s="44" t="s">
        <v>71</v>
      </c>
      <c r="B15" s="44"/>
      <c r="C15" s="44"/>
      <c r="D15" s="44"/>
      <c r="E15" s="45">
        <v>1624.280141</v>
      </c>
      <c r="F15" s="45">
        <v>889.577141</v>
      </c>
      <c r="G15" s="45">
        <v>773.591793</v>
      </c>
      <c r="H15" s="45">
        <v>39.48</v>
      </c>
      <c r="I15" s="45">
        <v>1</v>
      </c>
      <c r="J15" s="45"/>
      <c r="K15" s="45"/>
      <c r="L15" s="45"/>
      <c r="M15" s="45">
        <v>75.505348</v>
      </c>
      <c r="N15" s="45">
        <v>734.703</v>
      </c>
    </row>
    <row r="16" s="1" customFormat="1" ht="33.9" customHeight="1" spans="1:14">
      <c r="A16" s="44" t="s">
        <v>72</v>
      </c>
      <c r="B16" s="44"/>
      <c r="C16" s="44"/>
      <c r="D16" s="44"/>
      <c r="E16" s="45">
        <v>1122.268781</v>
      </c>
      <c r="F16" s="45">
        <v>456.628781</v>
      </c>
      <c r="G16" s="45">
        <v>407.085513</v>
      </c>
      <c r="H16" s="45">
        <v>24.08</v>
      </c>
      <c r="I16" s="45"/>
      <c r="J16" s="45"/>
      <c r="K16" s="45"/>
      <c r="L16" s="45"/>
      <c r="M16" s="45">
        <v>25.463268</v>
      </c>
      <c r="N16" s="45">
        <v>665.64</v>
      </c>
    </row>
    <row r="17" s="1" customFormat="1" ht="33.9" customHeight="1" spans="1:14">
      <c r="A17" s="44" t="s">
        <v>73</v>
      </c>
      <c r="B17" s="44"/>
      <c r="C17" s="44"/>
      <c r="D17" s="44"/>
      <c r="E17" s="45">
        <v>157.687428</v>
      </c>
      <c r="F17" s="45">
        <v>87.687428</v>
      </c>
      <c r="G17" s="45"/>
      <c r="H17" s="45"/>
      <c r="I17" s="45"/>
      <c r="J17" s="45">
        <v>87.687428</v>
      </c>
      <c r="K17" s="45"/>
      <c r="L17" s="45"/>
      <c r="M17" s="45"/>
      <c r="N17" s="45">
        <v>70</v>
      </c>
    </row>
    <row r="18" s="1" customFormat="1" ht="33.9" customHeight="1" spans="1:14">
      <c r="A18" s="44" t="s">
        <v>74</v>
      </c>
      <c r="B18" s="44"/>
      <c r="C18" s="44"/>
      <c r="D18" s="44"/>
      <c r="E18" s="45">
        <v>147.06338</v>
      </c>
      <c r="F18" s="45">
        <v>132.06338</v>
      </c>
      <c r="G18" s="45"/>
      <c r="H18" s="45"/>
      <c r="I18" s="45"/>
      <c r="J18" s="45">
        <v>132.06338</v>
      </c>
      <c r="K18" s="45"/>
      <c r="L18" s="45"/>
      <c r="M18" s="45"/>
      <c r="N18" s="45">
        <v>15</v>
      </c>
    </row>
    <row r="19" s="1" customFormat="1" ht="33.9" customHeight="1" spans="1:14">
      <c r="A19" s="44" t="s">
        <v>75</v>
      </c>
      <c r="B19" s="44"/>
      <c r="C19" s="44"/>
      <c r="D19" s="44"/>
      <c r="E19" s="45">
        <v>615.761534</v>
      </c>
      <c r="F19" s="45">
        <v>553.761534</v>
      </c>
      <c r="G19" s="45">
        <v>434.776422</v>
      </c>
      <c r="H19" s="45">
        <v>20.2</v>
      </c>
      <c r="I19" s="45">
        <v>1</v>
      </c>
      <c r="J19" s="45"/>
      <c r="K19" s="45"/>
      <c r="L19" s="45"/>
      <c r="M19" s="45">
        <v>97.785112</v>
      </c>
      <c r="N19" s="45">
        <v>62</v>
      </c>
    </row>
    <row r="20" s="1" customFormat="1" ht="33.9" customHeight="1" spans="1:14">
      <c r="A20" s="44" t="s">
        <v>76</v>
      </c>
      <c r="B20" s="44"/>
      <c r="C20" s="44"/>
      <c r="D20" s="44"/>
      <c r="E20" s="45">
        <v>139.646476</v>
      </c>
      <c r="F20" s="45">
        <v>139.646476</v>
      </c>
      <c r="G20" s="45">
        <v>83.535624</v>
      </c>
      <c r="H20" s="45"/>
      <c r="I20" s="45"/>
      <c r="J20" s="45"/>
      <c r="K20" s="45"/>
      <c r="L20" s="45"/>
      <c r="M20" s="45">
        <v>56.110852</v>
      </c>
      <c r="N20" s="45"/>
    </row>
    <row r="21" s="1" customFormat="1" ht="33.9" customHeight="1" spans="1:14">
      <c r="A21" s="44" t="s">
        <v>77</v>
      </c>
      <c r="B21" s="44"/>
      <c r="C21" s="44"/>
      <c r="D21" s="44"/>
      <c r="E21" s="45">
        <v>693.015943</v>
      </c>
      <c r="F21" s="45">
        <v>693.015943</v>
      </c>
      <c r="G21" s="45">
        <v>517.311679</v>
      </c>
      <c r="H21" s="45">
        <v>22.08</v>
      </c>
      <c r="I21" s="45"/>
      <c r="J21" s="45"/>
      <c r="K21" s="45"/>
      <c r="L21" s="45"/>
      <c r="M21" s="45">
        <v>153.624264</v>
      </c>
      <c r="N21" s="45"/>
    </row>
    <row r="22" s="1" customFormat="1" ht="33.9" customHeight="1" spans="1:14">
      <c r="A22" s="44" t="s">
        <v>78</v>
      </c>
      <c r="B22" s="44"/>
      <c r="C22" s="44"/>
      <c r="D22" s="44"/>
      <c r="E22" s="45">
        <v>292.659621</v>
      </c>
      <c r="F22" s="45">
        <v>270.659621</v>
      </c>
      <c r="G22" s="45">
        <v>245.121885</v>
      </c>
      <c r="H22" s="45">
        <v>14.48</v>
      </c>
      <c r="I22" s="45"/>
      <c r="J22" s="45"/>
      <c r="K22" s="45"/>
      <c r="L22" s="45"/>
      <c r="M22" s="45">
        <v>11.057736</v>
      </c>
      <c r="N22" s="45">
        <v>22</v>
      </c>
    </row>
    <row r="23" s="1" customFormat="1" ht="33.9" customHeight="1" spans="1:14">
      <c r="A23" s="44" t="s">
        <v>79</v>
      </c>
      <c r="B23" s="44"/>
      <c r="C23" s="44"/>
      <c r="D23" s="44"/>
      <c r="E23" s="45">
        <v>239.486473</v>
      </c>
      <c r="F23" s="45">
        <v>229.486473</v>
      </c>
      <c r="G23" s="45">
        <v>163.522605</v>
      </c>
      <c r="H23" s="45">
        <v>5.14</v>
      </c>
      <c r="I23" s="45">
        <v>3.5</v>
      </c>
      <c r="J23" s="45"/>
      <c r="K23" s="45"/>
      <c r="L23" s="45"/>
      <c r="M23" s="45">
        <v>57.323868</v>
      </c>
      <c r="N23" s="45">
        <v>10</v>
      </c>
    </row>
    <row r="24" s="1" customFormat="1" ht="33.9" customHeight="1" spans="1:14">
      <c r="A24" s="44" t="s">
        <v>80</v>
      </c>
      <c r="B24" s="44"/>
      <c r="C24" s="44"/>
      <c r="D24" s="44"/>
      <c r="E24" s="45">
        <v>2955.956916</v>
      </c>
      <c r="F24" s="45">
        <v>2169.996916</v>
      </c>
      <c r="G24" s="45">
        <v>2106.44312</v>
      </c>
      <c r="H24" s="45">
        <v>28.28</v>
      </c>
      <c r="I24" s="45">
        <v>0.6</v>
      </c>
      <c r="J24" s="45"/>
      <c r="K24" s="45"/>
      <c r="L24" s="45"/>
      <c r="M24" s="45">
        <v>34.673796</v>
      </c>
      <c r="N24" s="45">
        <v>785.96</v>
      </c>
    </row>
    <row r="25" s="1" customFormat="1" ht="33.9" customHeight="1" spans="1:14">
      <c r="A25" s="44" t="s">
        <v>81</v>
      </c>
      <c r="B25" s="44"/>
      <c r="C25" s="44"/>
      <c r="D25" s="44"/>
      <c r="E25" s="45">
        <v>632.235026</v>
      </c>
      <c r="F25" s="45">
        <v>572.235026</v>
      </c>
      <c r="G25" s="45">
        <v>474.79823</v>
      </c>
      <c r="H25" s="45">
        <v>20.16</v>
      </c>
      <c r="I25" s="45"/>
      <c r="J25" s="45"/>
      <c r="K25" s="45"/>
      <c r="L25" s="45"/>
      <c r="M25" s="45">
        <v>77.276796</v>
      </c>
      <c r="N25" s="45">
        <v>60</v>
      </c>
    </row>
    <row r="26" s="1" customFormat="1" ht="33.9" customHeight="1" spans="1:14">
      <c r="A26" s="44" t="s">
        <v>82</v>
      </c>
      <c r="B26" s="44"/>
      <c r="C26" s="44"/>
      <c r="D26" s="44"/>
      <c r="E26" s="45">
        <v>715.550586</v>
      </c>
      <c r="F26" s="45">
        <v>332.430586</v>
      </c>
      <c r="G26" s="45"/>
      <c r="H26" s="45"/>
      <c r="I26" s="45"/>
      <c r="J26" s="45">
        <v>322.009378</v>
      </c>
      <c r="K26" s="45"/>
      <c r="L26" s="45"/>
      <c r="M26" s="45">
        <v>10.421208</v>
      </c>
      <c r="N26" s="45">
        <v>383.12</v>
      </c>
    </row>
    <row r="27" s="1" customFormat="1" ht="33.9" customHeight="1" spans="1:14">
      <c r="A27" s="44" t="s">
        <v>83</v>
      </c>
      <c r="B27" s="44"/>
      <c r="C27" s="44"/>
      <c r="D27" s="44"/>
      <c r="E27" s="45">
        <v>851.596827</v>
      </c>
      <c r="F27" s="45">
        <v>296.356827</v>
      </c>
      <c r="G27" s="45">
        <v>262.112507</v>
      </c>
      <c r="H27" s="45">
        <v>11.94</v>
      </c>
      <c r="I27" s="45">
        <v>1.5</v>
      </c>
      <c r="J27" s="45"/>
      <c r="K27" s="45"/>
      <c r="L27" s="45"/>
      <c r="M27" s="45">
        <v>20.80432</v>
      </c>
      <c r="N27" s="45">
        <v>555.24</v>
      </c>
    </row>
    <row r="28" s="1" customFormat="1" ht="33.9" customHeight="1" spans="1:14">
      <c r="A28" s="44" t="s">
        <v>84</v>
      </c>
      <c r="B28" s="44"/>
      <c r="C28" s="44"/>
      <c r="D28" s="44"/>
      <c r="E28" s="45">
        <v>175.275428</v>
      </c>
      <c r="F28" s="45">
        <v>167.275428</v>
      </c>
      <c r="G28" s="45"/>
      <c r="H28" s="45"/>
      <c r="I28" s="45"/>
      <c r="J28" s="45">
        <v>167.275428</v>
      </c>
      <c r="K28" s="45"/>
      <c r="L28" s="45"/>
      <c r="M28" s="45"/>
      <c r="N28" s="45">
        <v>8</v>
      </c>
    </row>
    <row r="29" s="1" customFormat="1" ht="33.9" customHeight="1" spans="1:14">
      <c r="A29" s="44" t="s">
        <v>85</v>
      </c>
      <c r="B29" s="44"/>
      <c r="C29" s="44"/>
      <c r="D29" s="44"/>
      <c r="E29" s="45">
        <v>1112.083818</v>
      </c>
      <c r="F29" s="45">
        <v>880.003818</v>
      </c>
      <c r="G29" s="45">
        <v>733.61705</v>
      </c>
      <c r="H29" s="45">
        <v>32.878</v>
      </c>
      <c r="I29" s="45">
        <v>0.882</v>
      </c>
      <c r="J29" s="45"/>
      <c r="K29" s="45"/>
      <c r="L29" s="45"/>
      <c r="M29" s="45">
        <v>112.626768</v>
      </c>
      <c r="N29" s="45">
        <v>232.08</v>
      </c>
    </row>
    <row r="30" s="1" customFormat="1" ht="33.9" customHeight="1" spans="1:14">
      <c r="A30" s="44" t="s">
        <v>86</v>
      </c>
      <c r="B30" s="44"/>
      <c r="C30" s="44"/>
      <c r="D30" s="44"/>
      <c r="E30" s="45">
        <f>F30+N30</f>
        <v>4208.529458</v>
      </c>
      <c r="F30" s="45">
        <v>829.202458</v>
      </c>
      <c r="G30" s="45">
        <v>675.869794</v>
      </c>
      <c r="H30" s="45">
        <v>25.299</v>
      </c>
      <c r="I30" s="45">
        <v>7.581</v>
      </c>
      <c r="J30" s="45"/>
      <c r="K30" s="45"/>
      <c r="L30" s="45"/>
      <c r="M30" s="45">
        <v>120.452664</v>
      </c>
      <c r="N30" s="45">
        <v>3379.327</v>
      </c>
    </row>
    <row r="31" s="1" customFormat="1" ht="33.9" customHeight="1" spans="1:14">
      <c r="A31" s="44" t="s">
        <v>87</v>
      </c>
      <c r="B31" s="44"/>
      <c r="C31" s="44"/>
      <c r="D31" s="44"/>
      <c r="E31" s="45">
        <f>F31+N31</f>
        <v>7719.359204</v>
      </c>
      <c r="F31" s="45">
        <v>1237.735147</v>
      </c>
      <c r="G31" s="45">
        <v>967.331527</v>
      </c>
      <c r="H31" s="45">
        <v>17.36</v>
      </c>
      <c r="I31" s="45"/>
      <c r="J31" s="45"/>
      <c r="K31" s="45"/>
      <c r="L31" s="45"/>
      <c r="M31" s="45">
        <v>253.04362</v>
      </c>
      <c r="N31" s="45">
        <v>6481.624057</v>
      </c>
    </row>
    <row r="32" s="1" customFormat="1" ht="33.9" customHeight="1" spans="1:14">
      <c r="A32" s="44" t="s">
        <v>88</v>
      </c>
      <c r="B32" s="44"/>
      <c r="C32" s="44"/>
      <c r="D32" s="44"/>
      <c r="E32" s="45">
        <v>695.07148</v>
      </c>
      <c r="F32" s="45">
        <v>402.07148</v>
      </c>
      <c r="G32" s="45">
        <v>349.931892</v>
      </c>
      <c r="H32" s="45">
        <v>20.24</v>
      </c>
      <c r="I32" s="45"/>
      <c r="J32" s="45"/>
      <c r="K32" s="45"/>
      <c r="L32" s="45"/>
      <c r="M32" s="45">
        <v>31.899588</v>
      </c>
      <c r="N32" s="45">
        <v>293</v>
      </c>
    </row>
    <row r="33" s="1" customFormat="1" ht="33.9" customHeight="1" spans="1:14">
      <c r="A33" s="44" t="s">
        <v>89</v>
      </c>
      <c r="B33" s="44"/>
      <c r="C33" s="44"/>
      <c r="D33" s="44"/>
      <c r="E33" s="45">
        <v>1361.517787</v>
      </c>
      <c r="F33" s="45">
        <v>1138.517787</v>
      </c>
      <c r="G33" s="45">
        <v>864.319831</v>
      </c>
      <c r="H33" s="45">
        <v>42.32</v>
      </c>
      <c r="I33" s="45"/>
      <c r="J33" s="45"/>
      <c r="K33" s="45"/>
      <c r="L33" s="45"/>
      <c r="M33" s="45">
        <v>231.877956</v>
      </c>
      <c r="N33" s="45">
        <v>223</v>
      </c>
    </row>
    <row r="34" s="1" customFormat="1" ht="33.9" customHeight="1" spans="1:14">
      <c r="A34" s="44" t="s">
        <v>90</v>
      </c>
      <c r="B34" s="44"/>
      <c r="C34" s="44"/>
      <c r="D34" s="44"/>
      <c r="E34" s="45">
        <v>82.611512</v>
      </c>
      <c r="F34" s="45">
        <v>76.611512</v>
      </c>
      <c r="G34" s="45">
        <v>73.731512</v>
      </c>
      <c r="H34" s="45">
        <v>2.88</v>
      </c>
      <c r="I34" s="45"/>
      <c r="J34" s="45"/>
      <c r="K34" s="45"/>
      <c r="L34" s="45"/>
      <c r="M34" s="45"/>
      <c r="N34" s="45">
        <v>6</v>
      </c>
    </row>
    <row r="35" s="1" customFormat="1" ht="33.9" customHeight="1" spans="1:14">
      <c r="A35" s="44" t="s">
        <v>91</v>
      </c>
      <c r="B35" s="44"/>
      <c r="C35" s="44"/>
      <c r="D35" s="44"/>
      <c r="E35" s="45">
        <f>F35+N35</f>
        <v>4371.037286</v>
      </c>
      <c r="F35" s="45">
        <v>1911.885186</v>
      </c>
      <c r="G35" s="45">
        <v>1328.863578</v>
      </c>
      <c r="H35" s="45">
        <v>121.18</v>
      </c>
      <c r="I35" s="45">
        <v>3.4</v>
      </c>
      <c r="J35" s="45"/>
      <c r="K35" s="45"/>
      <c r="L35" s="45"/>
      <c r="M35" s="45">
        <v>458.441608</v>
      </c>
      <c r="N35" s="45">
        <f>1317.1521+1142</f>
        <v>2459.1521</v>
      </c>
    </row>
    <row r="36" s="1" customFormat="1" ht="33.9" customHeight="1" spans="1:14">
      <c r="A36" s="44" t="s">
        <v>92</v>
      </c>
      <c r="B36" s="44"/>
      <c r="C36" s="44"/>
      <c r="D36" s="44"/>
      <c r="E36" s="45">
        <v>697.87064</v>
      </c>
      <c r="F36" s="45">
        <v>612.87064</v>
      </c>
      <c r="G36" s="45">
        <v>537.217532</v>
      </c>
      <c r="H36" s="45">
        <v>25.92</v>
      </c>
      <c r="I36" s="45">
        <v>2</v>
      </c>
      <c r="J36" s="45"/>
      <c r="K36" s="45"/>
      <c r="L36" s="45"/>
      <c r="M36" s="45">
        <v>47.733108</v>
      </c>
      <c r="N36" s="45">
        <v>85</v>
      </c>
    </row>
    <row r="37" s="1" customFormat="1" ht="33.9" customHeight="1" spans="1:14">
      <c r="A37" s="44" t="s">
        <v>93</v>
      </c>
      <c r="B37" s="44"/>
      <c r="C37" s="44"/>
      <c r="D37" s="44"/>
      <c r="E37" s="45">
        <v>1309.023856</v>
      </c>
      <c r="F37" s="45">
        <v>884.39679</v>
      </c>
      <c r="G37" s="45">
        <v>705.141358</v>
      </c>
      <c r="H37" s="45">
        <v>34.68</v>
      </c>
      <c r="I37" s="45">
        <v>1</v>
      </c>
      <c r="J37" s="45"/>
      <c r="K37" s="45"/>
      <c r="L37" s="45"/>
      <c r="M37" s="45">
        <v>143.575432</v>
      </c>
      <c r="N37" s="45">
        <v>424.627066</v>
      </c>
    </row>
    <row r="38" s="1" customFormat="1" ht="33.9" customHeight="1" spans="1:14">
      <c r="A38" s="44" t="s">
        <v>94</v>
      </c>
      <c r="B38" s="44"/>
      <c r="C38" s="44"/>
      <c r="D38" s="44"/>
      <c r="E38" s="45">
        <v>321.12074</v>
      </c>
      <c r="F38" s="45">
        <v>315.12074</v>
      </c>
      <c r="G38" s="45">
        <v>201.448404</v>
      </c>
      <c r="H38" s="45">
        <v>15.44</v>
      </c>
      <c r="I38" s="45"/>
      <c r="J38" s="45"/>
      <c r="K38" s="45"/>
      <c r="L38" s="45"/>
      <c r="M38" s="45">
        <v>98.232336</v>
      </c>
      <c r="N38" s="45">
        <v>6</v>
      </c>
    </row>
    <row r="39" s="1" customFormat="1" ht="33.9" customHeight="1" spans="1:14">
      <c r="A39" s="44" t="s">
        <v>95</v>
      </c>
      <c r="B39" s="44"/>
      <c r="C39" s="44"/>
      <c r="D39" s="44"/>
      <c r="E39" s="45">
        <v>78.0567</v>
      </c>
      <c r="F39" s="45">
        <v>73.0567</v>
      </c>
      <c r="G39" s="45">
        <v>69.2167</v>
      </c>
      <c r="H39" s="45">
        <v>3.84</v>
      </c>
      <c r="I39" s="45"/>
      <c r="J39" s="45"/>
      <c r="K39" s="45"/>
      <c r="L39" s="45"/>
      <c r="M39" s="45"/>
      <c r="N39" s="45">
        <v>5</v>
      </c>
    </row>
    <row r="40" s="1" customFormat="1" ht="33.9" customHeight="1" spans="1:14">
      <c r="A40" s="44" t="s">
        <v>96</v>
      </c>
      <c r="B40" s="44"/>
      <c r="C40" s="44"/>
      <c r="D40" s="44"/>
      <c r="E40" s="45">
        <v>260.654008</v>
      </c>
      <c r="F40" s="45">
        <v>260.654008</v>
      </c>
      <c r="G40" s="45"/>
      <c r="H40" s="45"/>
      <c r="I40" s="45"/>
      <c r="J40" s="45">
        <v>227.236224</v>
      </c>
      <c r="K40" s="45"/>
      <c r="L40" s="45"/>
      <c r="M40" s="45">
        <v>33.417784</v>
      </c>
      <c r="N40" s="45"/>
    </row>
    <row r="41" s="1" customFormat="1" ht="33.9" customHeight="1" spans="1:14">
      <c r="A41" s="44" t="s">
        <v>97</v>
      </c>
      <c r="B41" s="44"/>
      <c r="C41" s="44"/>
      <c r="D41" s="44"/>
      <c r="E41" s="45">
        <v>366.277644</v>
      </c>
      <c r="F41" s="45">
        <v>301.277644</v>
      </c>
      <c r="G41" s="45">
        <v>204.14392</v>
      </c>
      <c r="H41" s="45">
        <v>10.04</v>
      </c>
      <c r="I41" s="45">
        <v>0.6</v>
      </c>
      <c r="J41" s="45"/>
      <c r="K41" s="45"/>
      <c r="L41" s="45"/>
      <c r="M41" s="45">
        <v>86.493724</v>
      </c>
      <c r="N41" s="45">
        <v>65</v>
      </c>
    </row>
    <row r="42" s="1" customFormat="1" ht="33.9" customHeight="1" spans="1:14">
      <c r="A42" s="44" t="s">
        <v>98</v>
      </c>
      <c r="B42" s="44"/>
      <c r="C42" s="44"/>
      <c r="D42" s="44"/>
      <c r="E42" s="45">
        <v>274.816317</v>
      </c>
      <c r="F42" s="45">
        <v>199.816317</v>
      </c>
      <c r="G42" s="45">
        <v>191.176317</v>
      </c>
      <c r="H42" s="45">
        <v>8.64</v>
      </c>
      <c r="I42" s="45"/>
      <c r="J42" s="45"/>
      <c r="K42" s="45"/>
      <c r="L42" s="45"/>
      <c r="M42" s="45"/>
      <c r="N42" s="45">
        <v>75</v>
      </c>
    </row>
    <row r="43" s="1" customFormat="1" ht="33.9" customHeight="1" spans="1:14">
      <c r="A43" s="44" t="s">
        <v>99</v>
      </c>
      <c r="B43" s="44"/>
      <c r="C43" s="44"/>
      <c r="D43" s="44"/>
      <c r="E43" s="45">
        <v>221.299065</v>
      </c>
      <c r="F43" s="45">
        <v>180.299065</v>
      </c>
      <c r="G43" s="45">
        <v>163.025861</v>
      </c>
      <c r="H43" s="45">
        <v>10.64</v>
      </c>
      <c r="I43" s="45"/>
      <c r="J43" s="45"/>
      <c r="K43" s="45"/>
      <c r="L43" s="45"/>
      <c r="M43" s="45">
        <v>6.633204</v>
      </c>
      <c r="N43" s="45">
        <v>41</v>
      </c>
    </row>
    <row r="44" s="1" customFormat="1" ht="33.9" customHeight="1" spans="1:14">
      <c r="A44" s="44" t="s">
        <v>100</v>
      </c>
      <c r="B44" s="44"/>
      <c r="C44" s="44"/>
      <c r="D44" s="44"/>
      <c r="E44" s="45">
        <v>130.277872</v>
      </c>
      <c r="F44" s="45">
        <v>120.277872</v>
      </c>
      <c r="G44" s="45">
        <v>89.798648</v>
      </c>
      <c r="H44" s="45">
        <v>3.84</v>
      </c>
      <c r="I44" s="45"/>
      <c r="J44" s="45"/>
      <c r="K44" s="45"/>
      <c r="L44" s="45"/>
      <c r="M44" s="45">
        <v>26.639224</v>
      </c>
      <c r="N44" s="45">
        <v>10</v>
      </c>
    </row>
    <row r="45" s="1" customFormat="1" ht="33.9" customHeight="1" spans="1:14">
      <c r="A45" s="44" t="s">
        <v>101</v>
      </c>
      <c r="B45" s="44"/>
      <c r="C45" s="44"/>
      <c r="D45" s="44"/>
      <c r="E45" s="45">
        <v>383.6209</v>
      </c>
      <c r="F45" s="45">
        <v>378.6209</v>
      </c>
      <c r="G45" s="45">
        <v>270.248492</v>
      </c>
      <c r="H45" s="45">
        <v>11.52</v>
      </c>
      <c r="I45" s="45"/>
      <c r="J45" s="45"/>
      <c r="K45" s="45"/>
      <c r="L45" s="45"/>
      <c r="M45" s="45">
        <v>96.852408</v>
      </c>
      <c r="N45" s="45">
        <v>5</v>
      </c>
    </row>
    <row r="46" s="1" customFormat="1" ht="33.9" customHeight="1" spans="1:14">
      <c r="A46" s="44" t="s">
        <v>102</v>
      </c>
      <c r="B46" s="44"/>
      <c r="C46" s="44"/>
      <c r="D46" s="44"/>
      <c r="E46" s="45">
        <f>F46+N46</f>
        <v>2608.177808</v>
      </c>
      <c r="F46" s="45">
        <v>1263.413944</v>
      </c>
      <c r="G46" s="45">
        <v>1040.56304</v>
      </c>
      <c r="H46" s="45">
        <v>41.28</v>
      </c>
      <c r="I46" s="45">
        <v>2</v>
      </c>
      <c r="J46" s="45"/>
      <c r="K46" s="45"/>
      <c r="L46" s="45"/>
      <c r="M46" s="45">
        <v>179.570904</v>
      </c>
      <c r="N46" s="45">
        <f>1214.14+130.623864</f>
        <v>1344.763864</v>
      </c>
    </row>
    <row r="47" s="1" customFormat="1" ht="33.9" customHeight="1" spans="1:14">
      <c r="A47" s="44" t="s">
        <v>103</v>
      </c>
      <c r="B47" s="44"/>
      <c r="C47" s="44"/>
      <c r="D47" s="44"/>
      <c r="E47" s="45">
        <v>1243.399216</v>
      </c>
      <c r="F47" s="45">
        <v>801.399216</v>
      </c>
      <c r="G47" s="45">
        <v>801.399216</v>
      </c>
      <c r="H47" s="45"/>
      <c r="I47" s="45"/>
      <c r="J47" s="45"/>
      <c r="K47" s="45"/>
      <c r="L47" s="45"/>
      <c r="M47" s="45"/>
      <c r="N47" s="45">
        <v>442</v>
      </c>
    </row>
    <row r="48" s="1" customFormat="1" ht="33.9" customHeight="1" spans="1:14">
      <c r="A48" s="44" t="s">
        <v>104</v>
      </c>
      <c r="B48" s="44"/>
      <c r="C48" s="44"/>
      <c r="D48" s="44"/>
      <c r="E48" s="45">
        <v>1208.718971</v>
      </c>
      <c r="F48" s="45">
        <v>856.218971</v>
      </c>
      <c r="G48" s="45">
        <v>663.269347</v>
      </c>
      <c r="H48" s="45">
        <v>27.96</v>
      </c>
      <c r="I48" s="45">
        <v>1</v>
      </c>
      <c r="J48" s="45"/>
      <c r="K48" s="45"/>
      <c r="L48" s="45"/>
      <c r="M48" s="45">
        <v>163.989624</v>
      </c>
      <c r="N48" s="45">
        <v>352.5</v>
      </c>
    </row>
    <row r="49" s="1" customFormat="1" ht="33.9" customHeight="1" spans="1:14">
      <c r="A49" s="44" t="s">
        <v>105</v>
      </c>
      <c r="B49" s="44"/>
      <c r="C49" s="44"/>
      <c r="D49" s="44"/>
      <c r="E49" s="45">
        <v>297.326948</v>
      </c>
      <c r="F49" s="45">
        <v>284.826948</v>
      </c>
      <c r="G49" s="45"/>
      <c r="H49" s="45"/>
      <c r="I49" s="45"/>
      <c r="J49" s="45">
        <v>246.368588</v>
      </c>
      <c r="K49" s="45"/>
      <c r="L49" s="45"/>
      <c r="M49" s="45">
        <v>38.45836</v>
      </c>
      <c r="N49" s="45">
        <v>12.5</v>
      </c>
    </row>
    <row r="50" s="1" customFormat="1" ht="33.9" customHeight="1" spans="1:14">
      <c r="A50" s="44" t="s">
        <v>106</v>
      </c>
      <c r="B50" s="44"/>
      <c r="C50" s="44"/>
      <c r="D50" s="44"/>
      <c r="E50" s="45">
        <v>2122.569599</v>
      </c>
      <c r="F50" s="45">
        <v>348.379599</v>
      </c>
      <c r="G50" s="45">
        <v>315.275987</v>
      </c>
      <c r="H50" s="45">
        <v>15.36</v>
      </c>
      <c r="I50" s="45"/>
      <c r="J50" s="45"/>
      <c r="K50" s="45"/>
      <c r="L50" s="45"/>
      <c r="M50" s="45">
        <v>17.743612</v>
      </c>
      <c r="N50" s="45">
        <v>1774.19</v>
      </c>
    </row>
    <row r="51" s="1" customFormat="1" ht="33.9" customHeight="1" spans="1:14">
      <c r="A51" s="44" t="s">
        <v>107</v>
      </c>
      <c r="B51" s="44"/>
      <c r="C51" s="44"/>
      <c r="D51" s="44"/>
      <c r="E51" s="45">
        <v>1425.318407</v>
      </c>
      <c r="F51" s="45">
        <v>740.780407</v>
      </c>
      <c r="G51" s="45">
        <v>696.852391</v>
      </c>
      <c r="H51" s="45">
        <v>36.72</v>
      </c>
      <c r="I51" s="45"/>
      <c r="J51" s="45"/>
      <c r="K51" s="45"/>
      <c r="L51" s="45"/>
      <c r="M51" s="45">
        <v>7.208016</v>
      </c>
      <c r="N51" s="45">
        <v>684.538</v>
      </c>
    </row>
    <row r="52" s="1" customFormat="1" ht="33.9" customHeight="1" spans="1:14">
      <c r="A52" s="44" t="s">
        <v>108</v>
      </c>
      <c r="B52" s="44"/>
      <c r="C52" s="44"/>
      <c r="D52" s="44"/>
      <c r="E52" s="45">
        <v>674.985961</v>
      </c>
      <c r="F52" s="45">
        <v>284.985961</v>
      </c>
      <c r="G52" s="45">
        <v>273.465961</v>
      </c>
      <c r="H52" s="45">
        <v>11.52</v>
      </c>
      <c r="I52" s="45"/>
      <c r="J52" s="45"/>
      <c r="K52" s="45"/>
      <c r="L52" s="45"/>
      <c r="M52" s="45"/>
      <c r="N52" s="45">
        <v>390</v>
      </c>
    </row>
    <row r="53" s="1" customFormat="1" ht="33.9" customHeight="1" spans="1:14">
      <c r="A53" s="44" t="s">
        <v>109</v>
      </c>
      <c r="B53" s="44"/>
      <c r="C53" s="44"/>
      <c r="D53" s="44"/>
      <c r="E53" s="45">
        <v>527.21857</v>
      </c>
      <c r="F53" s="45">
        <v>317.21857</v>
      </c>
      <c r="G53" s="45"/>
      <c r="H53" s="45"/>
      <c r="I53" s="45"/>
      <c r="J53" s="45">
        <v>305.530126</v>
      </c>
      <c r="K53" s="45"/>
      <c r="L53" s="45"/>
      <c r="M53" s="45">
        <v>11.688444</v>
      </c>
      <c r="N53" s="45">
        <v>210</v>
      </c>
    </row>
    <row r="54" s="1" customFormat="1" ht="33.9" customHeight="1" spans="1:14">
      <c r="A54" s="44" t="s">
        <v>110</v>
      </c>
      <c r="B54" s="44"/>
      <c r="C54" s="44"/>
      <c r="D54" s="44"/>
      <c r="E54" s="45">
        <v>116.123221</v>
      </c>
      <c r="F54" s="45">
        <v>96.123221</v>
      </c>
      <c r="G54" s="45"/>
      <c r="H54" s="45"/>
      <c r="I54" s="45"/>
      <c r="J54" s="45">
        <v>96.123221</v>
      </c>
      <c r="K54" s="45"/>
      <c r="L54" s="45"/>
      <c r="M54" s="45"/>
      <c r="N54" s="45">
        <v>20</v>
      </c>
    </row>
    <row r="55" s="1" customFormat="1" ht="33.9" customHeight="1" spans="1:14">
      <c r="A55" s="44" t="s">
        <v>111</v>
      </c>
      <c r="B55" s="44"/>
      <c r="C55" s="44"/>
      <c r="D55" s="44"/>
      <c r="E55" s="45">
        <v>8792.641429</v>
      </c>
      <c r="F55" s="45">
        <v>2124.951429</v>
      </c>
      <c r="G55" s="45">
        <v>1823.656977</v>
      </c>
      <c r="H55" s="45">
        <v>39.92</v>
      </c>
      <c r="I55" s="45">
        <v>16</v>
      </c>
      <c r="J55" s="45"/>
      <c r="K55" s="45"/>
      <c r="L55" s="45"/>
      <c r="M55" s="45">
        <v>245.374452</v>
      </c>
      <c r="N55" s="45">
        <v>6667.69</v>
      </c>
    </row>
    <row r="56" s="1" customFormat="1" ht="33.9" customHeight="1" spans="1:14">
      <c r="A56" s="44" t="s">
        <v>112</v>
      </c>
      <c r="B56" s="44"/>
      <c r="C56" s="44"/>
      <c r="D56" s="44"/>
      <c r="E56" s="45">
        <v>3270.556477</v>
      </c>
      <c r="F56" s="45">
        <v>2725.456477</v>
      </c>
      <c r="G56" s="45">
        <v>2192.103177</v>
      </c>
      <c r="H56" s="45">
        <v>101.08</v>
      </c>
      <c r="I56" s="45">
        <v>5.8</v>
      </c>
      <c r="J56" s="45"/>
      <c r="K56" s="45"/>
      <c r="L56" s="45"/>
      <c r="M56" s="45">
        <v>426.4733</v>
      </c>
      <c r="N56" s="45">
        <v>545.1</v>
      </c>
    </row>
    <row r="57" s="1" customFormat="1" ht="33.9" customHeight="1" spans="1:14">
      <c r="A57" s="44" t="s">
        <v>113</v>
      </c>
      <c r="B57" s="44"/>
      <c r="C57" s="44"/>
      <c r="D57" s="44"/>
      <c r="E57" s="45">
        <v>126.294204</v>
      </c>
      <c r="F57" s="45">
        <v>123.294204</v>
      </c>
      <c r="G57" s="45"/>
      <c r="H57" s="45"/>
      <c r="I57" s="45"/>
      <c r="J57" s="45">
        <v>103.786728</v>
      </c>
      <c r="K57" s="45"/>
      <c r="L57" s="45"/>
      <c r="M57" s="45">
        <v>19.507476</v>
      </c>
      <c r="N57" s="45">
        <v>3</v>
      </c>
    </row>
    <row r="58" s="1" customFormat="1" ht="33.9" customHeight="1" spans="1:14">
      <c r="A58" s="44" t="s">
        <v>114</v>
      </c>
      <c r="B58" s="44"/>
      <c r="C58" s="44"/>
      <c r="D58" s="44"/>
      <c r="E58" s="45">
        <v>332.492824</v>
      </c>
      <c r="F58" s="45">
        <v>329.492824</v>
      </c>
      <c r="G58" s="45"/>
      <c r="H58" s="45"/>
      <c r="I58" s="45"/>
      <c r="J58" s="45">
        <v>234.024792</v>
      </c>
      <c r="K58" s="45"/>
      <c r="L58" s="45"/>
      <c r="M58" s="45">
        <v>95.468032</v>
      </c>
      <c r="N58" s="45">
        <v>3</v>
      </c>
    </row>
    <row r="59" s="1" customFormat="1" ht="33.9" customHeight="1" spans="1:14">
      <c r="A59" s="44" t="s">
        <v>115</v>
      </c>
      <c r="B59" s="44"/>
      <c r="C59" s="44"/>
      <c r="D59" s="44"/>
      <c r="E59" s="45">
        <v>240.989471</v>
      </c>
      <c r="F59" s="45">
        <v>235.989471</v>
      </c>
      <c r="G59" s="45"/>
      <c r="H59" s="45"/>
      <c r="I59" s="45"/>
      <c r="J59" s="45">
        <v>192.576391</v>
      </c>
      <c r="K59" s="45"/>
      <c r="L59" s="45"/>
      <c r="M59" s="45">
        <v>43.41308</v>
      </c>
      <c r="N59" s="45">
        <v>5</v>
      </c>
    </row>
    <row r="60" s="1" customFormat="1" ht="33.9" customHeight="1" spans="1:14">
      <c r="A60" s="44" t="s">
        <v>116</v>
      </c>
      <c r="B60" s="44"/>
      <c r="C60" s="44"/>
      <c r="D60" s="44"/>
      <c r="E60" s="45">
        <v>2998.407414</v>
      </c>
      <c r="F60" s="45">
        <v>2575.407414</v>
      </c>
      <c r="G60" s="45">
        <v>1743.898978</v>
      </c>
      <c r="H60" s="45">
        <v>78.96</v>
      </c>
      <c r="I60" s="45"/>
      <c r="J60" s="45"/>
      <c r="K60" s="45"/>
      <c r="L60" s="45"/>
      <c r="M60" s="45">
        <v>752.548436</v>
      </c>
      <c r="N60" s="45">
        <v>423</v>
      </c>
    </row>
    <row r="61" s="1" customFormat="1" ht="33.9" customHeight="1" spans="1:14">
      <c r="A61" s="44" t="s">
        <v>117</v>
      </c>
      <c r="B61" s="44"/>
      <c r="C61" s="44"/>
      <c r="D61" s="44"/>
      <c r="E61" s="45">
        <f>F61+N61</f>
        <v>907.764804</v>
      </c>
      <c r="F61" s="45">
        <v>799.764804</v>
      </c>
      <c r="G61" s="45">
        <v>641.869792</v>
      </c>
      <c r="H61" s="45">
        <v>33.68</v>
      </c>
      <c r="I61" s="45"/>
      <c r="J61" s="45"/>
      <c r="K61" s="45"/>
      <c r="L61" s="45"/>
      <c r="M61" s="45">
        <v>124.215012</v>
      </c>
      <c r="N61" s="45">
        <f>63+45</f>
        <v>108</v>
      </c>
    </row>
    <row r="62" s="1" customFormat="1" ht="33.9" customHeight="1" spans="1:14">
      <c r="A62" s="44" t="s">
        <v>118</v>
      </c>
      <c r="B62" s="44"/>
      <c r="C62" s="44"/>
      <c r="D62" s="44"/>
      <c r="E62" s="45">
        <v>216.186144</v>
      </c>
      <c r="F62" s="45">
        <v>216.186144</v>
      </c>
      <c r="G62" s="45"/>
      <c r="H62" s="45"/>
      <c r="I62" s="45"/>
      <c r="J62" s="45">
        <v>142.668284</v>
      </c>
      <c r="K62" s="45"/>
      <c r="L62" s="45"/>
      <c r="M62" s="45">
        <v>73.51786</v>
      </c>
      <c r="N62" s="45"/>
    </row>
    <row r="63" s="1" customFormat="1" ht="33.9" customHeight="1" spans="1:14">
      <c r="A63" s="44" t="s">
        <v>119</v>
      </c>
      <c r="B63" s="44"/>
      <c r="C63" s="44"/>
      <c r="D63" s="44"/>
      <c r="E63" s="45">
        <v>137.05448</v>
      </c>
      <c r="F63" s="45">
        <v>113.05448</v>
      </c>
      <c r="G63" s="45"/>
      <c r="H63" s="45"/>
      <c r="I63" s="45"/>
      <c r="J63" s="45">
        <v>82.784932</v>
      </c>
      <c r="K63" s="45"/>
      <c r="L63" s="45"/>
      <c r="M63" s="45">
        <v>30.269548</v>
      </c>
      <c r="N63" s="45">
        <v>24</v>
      </c>
    </row>
    <row r="64" s="1" customFormat="1" ht="33.9" customHeight="1" spans="1:14">
      <c r="A64" s="44" t="s">
        <v>120</v>
      </c>
      <c r="B64" s="44"/>
      <c r="C64" s="44"/>
      <c r="D64" s="44"/>
      <c r="E64" s="45">
        <v>659.342188</v>
      </c>
      <c r="F64" s="45">
        <v>568.742188</v>
      </c>
      <c r="G64" s="45">
        <v>521.000068</v>
      </c>
      <c r="H64" s="45">
        <v>24</v>
      </c>
      <c r="I64" s="45"/>
      <c r="J64" s="45"/>
      <c r="K64" s="45"/>
      <c r="L64" s="45"/>
      <c r="M64" s="45">
        <v>23.74212</v>
      </c>
      <c r="N64" s="45">
        <v>90.6</v>
      </c>
    </row>
    <row r="65" s="1" customFormat="1" ht="33.9" customHeight="1" spans="1:14">
      <c r="A65" s="44" t="s">
        <v>121</v>
      </c>
      <c r="B65" s="44"/>
      <c r="C65" s="44"/>
      <c r="D65" s="44"/>
      <c r="E65" s="45">
        <v>1310.318224</v>
      </c>
      <c r="F65" s="45">
        <v>1181.618224</v>
      </c>
      <c r="G65" s="45">
        <v>902.36104</v>
      </c>
      <c r="H65" s="45">
        <v>25.42</v>
      </c>
      <c r="I65" s="45">
        <v>5.38</v>
      </c>
      <c r="J65" s="45"/>
      <c r="K65" s="45"/>
      <c r="L65" s="45"/>
      <c r="M65" s="45">
        <v>248.457184</v>
      </c>
      <c r="N65" s="45">
        <v>128.7</v>
      </c>
    </row>
    <row r="66" s="1" customFormat="1" ht="33.9" customHeight="1" spans="1:14">
      <c r="A66" s="44" t="s">
        <v>122</v>
      </c>
      <c r="B66" s="44"/>
      <c r="C66" s="44"/>
      <c r="D66" s="44"/>
      <c r="E66" s="45">
        <v>149.552788</v>
      </c>
      <c r="F66" s="45">
        <v>119.552788</v>
      </c>
      <c r="G66" s="45"/>
      <c r="H66" s="45"/>
      <c r="I66" s="45"/>
      <c r="J66" s="45">
        <v>113.387956</v>
      </c>
      <c r="K66" s="45"/>
      <c r="L66" s="45"/>
      <c r="M66" s="45">
        <v>6.164832</v>
      </c>
      <c r="N66" s="45">
        <v>30</v>
      </c>
    </row>
    <row r="67" s="1" customFormat="1" ht="33.9" customHeight="1" spans="1:14">
      <c r="A67" s="44" t="s">
        <v>123</v>
      </c>
      <c r="B67" s="44"/>
      <c r="C67" s="44"/>
      <c r="D67" s="44"/>
      <c r="E67" s="45">
        <v>8737.324719</v>
      </c>
      <c r="F67" s="45">
        <v>750.574719</v>
      </c>
      <c r="G67" s="45">
        <v>533.689335</v>
      </c>
      <c r="H67" s="45">
        <v>49.04</v>
      </c>
      <c r="I67" s="45"/>
      <c r="J67" s="45"/>
      <c r="K67" s="45"/>
      <c r="L67" s="45"/>
      <c r="M67" s="45">
        <v>167.845384</v>
      </c>
      <c r="N67" s="45">
        <v>7986.75</v>
      </c>
    </row>
    <row r="68" s="1" customFormat="1" ht="33.9" customHeight="1" spans="1:14">
      <c r="A68" s="44" t="s">
        <v>124</v>
      </c>
      <c r="B68" s="44"/>
      <c r="C68" s="44"/>
      <c r="D68" s="44"/>
      <c r="E68" s="45">
        <f>F68+N68</f>
        <v>6389.808091</v>
      </c>
      <c r="F68" s="45">
        <v>6313.068091</v>
      </c>
      <c r="G68" s="45"/>
      <c r="H68" s="45"/>
      <c r="I68" s="45"/>
      <c r="J68" s="45">
        <v>5914.575395</v>
      </c>
      <c r="K68" s="45"/>
      <c r="L68" s="45"/>
      <c r="M68" s="45">
        <v>398.492696</v>
      </c>
      <c r="N68" s="45">
        <f>76.74</f>
        <v>76.74</v>
      </c>
    </row>
    <row r="69" s="1" customFormat="1" ht="33.9" customHeight="1" spans="1:14">
      <c r="A69" s="44" t="s">
        <v>125</v>
      </c>
      <c r="B69" s="44"/>
      <c r="C69" s="44"/>
      <c r="D69" s="44"/>
      <c r="E69" s="45">
        <f>F69+N69</f>
        <v>7760.536331</v>
      </c>
      <c r="F69" s="45">
        <v>7656.616331</v>
      </c>
      <c r="G69" s="45"/>
      <c r="H69" s="45"/>
      <c r="I69" s="45"/>
      <c r="J69" s="45">
        <v>7457.711135</v>
      </c>
      <c r="K69" s="45"/>
      <c r="L69" s="45"/>
      <c r="M69" s="45">
        <v>198.905196</v>
      </c>
      <c r="N69" s="45">
        <f>103.92</f>
        <v>103.92</v>
      </c>
    </row>
    <row r="70" s="1" customFormat="1" ht="33.9" customHeight="1" spans="1:14">
      <c r="A70" s="44" t="s">
        <v>126</v>
      </c>
      <c r="B70" s="44"/>
      <c r="C70" s="44"/>
      <c r="D70" s="44"/>
      <c r="E70" s="45">
        <v>2702.971952</v>
      </c>
      <c r="F70" s="45">
        <v>2659.051952</v>
      </c>
      <c r="G70" s="45"/>
      <c r="H70" s="45"/>
      <c r="I70" s="45"/>
      <c r="J70" s="45">
        <v>2588.204032</v>
      </c>
      <c r="K70" s="45"/>
      <c r="L70" s="45"/>
      <c r="M70" s="45">
        <v>70.84792</v>
      </c>
      <c r="N70" s="45">
        <v>43.92</v>
      </c>
    </row>
    <row r="71" s="1" customFormat="1" ht="33.9" customHeight="1" spans="1:14">
      <c r="A71" s="44" t="s">
        <v>127</v>
      </c>
      <c r="B71" s="44"/>
      <c r="C71" s="44"/>
      <c r="D71" s="44"/>
      <c r="E71" s="45">
        <v>790.426611</v>
      </c>
      <c r="F71" s="45">
        <v>790.426611</v>
      </c>
      <c r="G71" s="45"/>
      <c r="H71" s="45"/>
      <c r="I71" s="45"/>
      <c r="J71" s="45">
        <v>785.027247</v>
      </c>
      <c r="K71" s="45"/>
      <c r="L71" s="45"/>
      <c r="M71" s="45">
        <v>5.399364</v>
      </c>
      <c r="N71" s="45"/>
    </row>
    <row r="72" s="1" customFormat="1" ht="33.9" customHeight="1" spans="1:14">
      <c r="A72" s="44" t="s">
        <v>128</v>
      </c>
      <c r="B72" s="44"/>
      <c r="C72" s="44"/>
      <c r="D72" s="44"/>
      <c r="E72" s="45">
        <v>15982.215154</v>
      </c>
      <c r="F72" s="45">
        <v>15849.732955</v>
      </c>
      <c r="G72" s="45"/>
      <c r="H72" s="45"/>
      <c r="I72" s="45"/>
      <c r="J72" s="45">
        <v>13830.889483</v>
      </c>
      <c r="K72" s="45"/>
      <c r="L72" s="45"/>
      <c r="M72" s="45">
        <v>2018.843472</v>
      </c>
      <c r="N72" s="45">
        <v>132.482199</v>
      </c>
    </row>
    <row r="73" s="1" customFormat="1" ht="33.9" customHeight="1" spans="1:14">
      <c r="A73" s="44" t="s">
        <v>129</v>
      </c>
      <c r="B73" s="44"/>
      <c r="C73" s="44"/>
      <c r="D73" s="44"/>
      <c r="E73" s="45">
        <v>10848.163047</v>
      </c>
      <c r="F73" s="45">
        <v>10547.059643</v>
      </c>
      <c r="G73" s="45"/>
      <c r="H73" s="45"/>
      <c r="I73" s="45"/>
      <c r="J73" s="45">
        <v>9921.845795</v>
      </c>
      <c r="K73" s="45"/>
      <c r="L73" s="45"/>
      <c r="M73" s="45">
        <v>625.213848</v>
      </c>
      <c r="N73" s="45">
        <v>301.103404</v>
      </c>
    </row>
    <row r="74" s="1" customFormat="1" ht="33.9" customHeight="1" spans="1:14">
      <c r="A74" s="44" t="s">
        <v>130</v>
      </c>
      <c r="B74" s="44"/>
      <c r="C74" s="44"/>
      <c r="D74" s="44"/>
      <c r="E74" s="45">
        <v>9040.831191</v>
      </c>
      <c r="F74" s="45">
        <v>8959.181191</v>
      </c>
      <c r="G74" s="45"/>
      <c r="H74" s="45"/>
      <c r="I74" s="45"/>
      <c r="J74" s="45">
        <v>7940.183735</v>
      </c>
      <c r="K74" s="45"/>
      <c r="L74" s="45"/>
      <c r="M74" s="45">
        <v>1018.997456</v>
      </c>
      <c r="N74" s="45">
        <v>81.65</v>
      </c>
    </row>
    <row r="75" s="1" customFormat="1" ht="33.9" customHeight="1" spans="1:14">
      <c r="A75" s="44" t="s">
        <v>131</v>
      </c>
      <c r="B75" s="44"/>
      <c r="C75" s="44"/>
      <c r="D75" s="44"/>
      <c r="E75" s="45">
        <v>3142.938455</v>
      </c>
      <c r="F75" s="45">
        <v>3078.285308</v>
      </c>
      <c r="G75" s="45"/>
      <c r="H75" s="45"/>
      <c r="I75" s="45"/>
      <c r="J75" s="45">
        <v>2560.218532</v>
      </c>
      <c r="K75" s="45"/>
      <c r="L75" s="45"/>
      <c r="M75" s="45">
        <v>518.066776</v>
      </c>
      <c r="N75" s="45">
        <v>64.653147</v>
      </c>
    </row>
    <row r="76" s="1" customFormat="1" ht="33.9" customHeight="1" spans="1:14">
      <c r="A76" s="44" t="s">
        <v>132</v>
      </c>
      <c r="B76" s="44"/>
      <c r="C76" s="44"/>
      <c r="D76" s="44"/>
      <c r="E76" s="45">
        <v>6259.822369</v>
      </c>
      <c r="F76" s="45">
        <v>5876.779819</v>
      </c>
      <c r="G76" s="45"/>
      <c r="H76" s="45"/>
      <c r="I76" s="45"/>
      <c r="J76" s="45">
        <v>5323.974159</v>
      </c>
      <c r="K76" s="45"/>
      <c r="L76" s="45"/>
      <c r="M76" s="45">
        <v>552.80566</v>
      </c>
      <c r="N76" s="45">
        <v>383.04255</v>
      </c>
    </row>
    <row r="77" s="1" customFormat="1" ht="33.9" customHeight="1" spans="1:14">
      <c r="A77" s="44" t="s">
        <v>133</v>
      </c>
      <c r="B77" s="44"/>
      <c r="C77" s="44"/>
      <c r="D77" s="44"/>
      <c r="E77" s="45">
        <v>3630.702208</v>
      </c>
      <c r="F77" s="45">
        <v>3545.60356</v>
      </c>
      <c r="G77" s="45"/>
      <c r="H77" s="45"/>
      <c r="I77" s="45"/>
      <c r="J77" s="45">
        <v>2938.127156</v>
      </c>
      <c r="K77" s="45"/>
      <c r="L77" s="45"/>
      <c r="M77" s="45">
        <v>607.476404</v>
      </c>
      <c r="N77" s="45">
        <v>85.098648</v>
      </c>
    </row>
    <row r="78" s="1" customFormat="1" ht="33.9" customHeight="1" spans="1:14">
      <c r="A78" s="44" t="s">
        <v>134</v>
      </c>
      <c r="B78" s="44"/>
      <c r="C78" s="44"/>
      <c r="D78" s="44"/>
      <c r="E78" s="45">
        <v>1767.169248</v>
      </c>
      <c r="F78" s="45">
        <v>1584.345</v>
      </c>
      <c r="G78" s="45"/>
      <c r="H78" s="45"/>
      <c r="I78" s="45"/>
      <c r="J78" s="45">
        <v>1295.968748</v>
      </c>
      <c r="K78" s="45"/>
      <c r="L78" s="45"/>
      <c r="M78" s="45">
        <v>288.376252</v>
      </c>
      <c r="N78" s="45">
        <v>182.824248</v>
      </c>
    </row>
    <row r="79" s="1" customFormat="1" ht="33.9" customHeight="1" spans="1:14">
      <c r="A79" s="44" t="s">
        <v>135</v>
      </c>
      <c r="B79" s="44"/>
      <c r="C79" s="44"/>
      <c r="D79" s="44"/>
      <c r="E79" s="45">
        <f>F79+N79</f>
        <v>5925.555715</v>
      </c>
      <c r="F79" s="45">
        <v>5883.465715</v>
      </c>
      <c r="G79" s="45"/>
      <c r="H79" s="45"/>
      <c r="I79" s="45"/>
      <c r="J79" s="45">
        <v>5228.087119</v>
      </c>
      <c r="K79" s="45"/>
      <c r="L79" s="45"/>
      <c r="M79" s="45">
        <v>655.378596</v>
      </c>
      <c r="N79" s="45">
        <f>42.09</f>
        <v>42.09</v>
      </c>
    </row>
    <row r="80" s="1" customFormat="1" ht="33.9" customHeight="1" spans="1:14">
      <c r="A80" s="44" t="s">
        <v>136</v>
      </c>
      <c r="B80" s="44"/>
      <c r="C80" s="44"/>
      <c r="D80" s="44"/>
      <c r="E80" s="45">
        <v>2676.3423</v>
      </c>
      <c r="F80" s="45">
        <v>2666.7723</v>
      </c>
      <c r="G80" s="45"/>
      <c r="H80" s="45"/>
      <c r="I80" s="45"/>
      <c r="J80" s="45">
        <v>2580.533472</v>
      </c>
      <c r="K80" s="45"/>
      <c r="L80" s="45"/>
      <c r="M80" s="45">
        <v>86.238828</v>
      </c>
      <c r="N80" s="45">
        <v>9.57</v>
      </c>
    </row>
    <row r="81" s="1" customFormat="1" ht="33.9" customHeight="1" spans="1:14">
      <c r="A81" s="44" t="s">
        <v>137</v>
      </c>
      <c r="B81" s="44"/>
      <c r="C81" s="44"/>
      <c r="D81" s="44"/>
      <c r="E81" s="45">
        <v>3041.971108</v>
      </c>
      <c r="F81" s="45">
        <v>3041.971108</v>
      </c>
      <c r="G81" s="45"/>
      <c r="H81" s="45"/>
      <c r="I81" s="45"/>
      <c r="J81" s="45">
        <v>2711.420488</v>
      </c>
      <c r="K81" s="45"/>
      <c r="L81" s="45"/>
      <c r="M81" s="45">
        <v>330.55062</v>
      </c>
      <c r="N81" s="45"/>
    </row>
    <row r="82" s="1" customFormat="1" ht="33.9" customHeight="1" spans="1:14">
      <c r="A82" s="44" t="s">
        <v>138</v>
      </c>
      <c r="B82" s="44"/>
      <c r="C82" s="44"/>
      <c r="D82" s="44"/>
      <c r="E82" s="45">
        <v>1956.675228</v>
      </c>
      <c r="F82" s="45">
        <v>1949.355228</v>
      </c>
      <c r="G82" s="45"/>
      <c r="H82" s="45"/>
      <c r="I82" s="45"/>
      <c r="J82" s="45">
        <v>1777.655736</v>
      </c>
      <c r="K82" s="45"/>
      <c r="L82" s="45"/>
      <c r="M82" s="45">
        <v>171.699492</v>
      </c>
      <c r="N82" s="45">
        <v>7.32</v>
      </c>
    </row>
    <row r="83" s="1" customFormat="1" ht="33.9" customHeight="1" spans="1:14">
      <c r="A83" s="44" t="s">
        <v>139</v>
      </c>
      <c r="B83" s="44"/>
      <c r="C83" s="44"/>
      <c r="D83" s="44"/>
      <c r="E83" s="45">
        <f>F83+N83</f>
        <v>2755.378284</v>
      </c>
      <c r="F83" s="45">
        <v>2729.518284</v>
      </c>
      <c r="G83" s="45"/>
      <c r="H83" s="45"/>
      <c r="I83" s="45"/>
      <c r="J83" s="45">
        <v>2592.863196</v>
      </c>
      <c r="K83" s="45"/>
      <c r="L83" s="45"/>
      <c r="M83" s="45">
        <v>136.655088</v>
      </c>
      <c r="N83" s="45">
        <f>25.86</f>
        <v>25.86</v>
      </c>
    </row>
    <row r="84" s="1" customFormat="1" ht="33.9" customHeight="1" spans="1:14">
      <c r="A84" s="44" t="s">
        <v>140</v>
      </c>
      <c r="B84" s="44"/>
      <c r="C84" s="44"/>
      <c r="D84" s="44"/>
      <c r="E84" s="45">
        <f>F84+N84</f>
        <v>4120.906744</v>
      </c>
      <c r="F84" s="45">
        <v>3954.316744</v>
      </c>
      <c r="G84" s="45"/>
      <c r="H84" s="45"/>
      <c r="I84" s="45"/>
      <c r="J84" s="45">
        <v>3827.852672</v>
      </c>
      <c r="K84" s="45"/>
      <c r="L84" s="45"/>
      <c r="M84" s="45">
        <v>126.464072</v>
      </c>
      <c r="N84" s="45">
        <f>166.59</f>
        <v>166.59</v>
      </c>
    </row>
    <row r="85" s="1" customFormat="1" ht="33.9" customHeight="1" spans="1:14">
      <c r="A85" s="44" t="s">
        <v>141</v>
      </c>
      <c r="B85" s="44"/>
      <c r="C85" s="44"/>
      <c r="D85" s="44"/>
      <c r="E85" s="45"/>
      <c r="F85" s="45"/>
      <c r="G85" s="45"/>
      <c r="H85" s="45"/>
      <c r="I85" s="45"/>
      <c r="J85" s="45"/>
      <c r="K85" s="45"/>
      <c r="L85" s="45"/>
      <c r="M85" s="45"/>
      <c r="N85" s="45"/>
    </row>
    <row r="86" s="1" customFormat="1" ht="33.9" customHeight="1" spans="1:14">
      <c r="A86" s="44" t="s">
        <v>142</v>
      </c>
      <c r="B86" s="44"/>
      <c r="C86" s="44"/>
      <c r="D86" s="44"/>
      <c r="E86" s="45">
        <v>1098.906095</v>
      </c>
      <c r="F86" s="45">
        <v>1098.906095</v>
      </c>
      <c r="G86" s="45"/>
      <c r="H86" s="45"/>
      <c r="I86" s="45"/>
      <c r="J86" s="45">
        <v>1019.805523</v>
      </c>
      <c r="K86" s="45"/>
      <c r="L86" s="45"/>
      <c r="M86" s="45">
        <v>79.100572</v>
      </c>
      <c r="N86" s="45"/>
    </row>
    <row r="87" s="1" customFormat="1" ht="33.9" customHeight="1" spans="1:14">
      <c r="A87" s="44" t="s">
        <v>143</v>
      </c>
      <c r="B87" s="44"/>
      <c r="C87" s="44"/>
      <c r="D87" s="44"/>
      <c r="E87" s="45">
        <v>482.910723</v>
      </c>
      <c r="F87" s="45">
        <v>482.910723</v>
      </c>
      <c r="G87" s="45"/>
      <c r="H87" s="45"/>
      <c r="I87" s="45"/>
      <c r="J87" s="45">
        <v>452.443155</v>
      </c>
      <c r="K87" s="45"/>
      <c r="L87" s="45"/>
      <c r="M87" s="45">
        <v>30.467568</v>
      </c>
      <c r="N87" s="45"/>
    </row>
    <row r="88" s="1" customFormat="1" ht="33.9" customHeight="1" spans="1:14">
      <c r="A88" s="44" t="s">
        <v>144</v>
      </c>
      <c r="B88" s="44"/>
      <c r="C88" s="44"/>
      <c r="D88" s="44"/>
      <c r="E88" s="45">
        <f>F88+N88</f>
        <v>2139.713436</v>
      </c>
      <c r="F88" s="45">
        <v>2076.153436</v>
      </c>
      <c r="G88" s="45"/>
      <c r="H88" s="45"/>
      <c r="I88" s="45"/>
      <c r="J88" s="45">
        <v>2058.14152</v>
      </c>
      <c r="K88" s="45"/>
      <c r="L88" s="45"/>
      <c r="M88" s="45">
        <v>18.011916</v>
      </c>
      <c r="N88" s="45">
        <f>63.56</f>
        <v>63.56</v>
      </c>
    </row>
    <row r="89" s="1" customFormat="1" ht="33.9" customHeight="1" spans="1:14">
      <c r="A89" s="44" t="s">
        <v>145</v>
      </c>
      <c r="B89" s="44"/>
      <c r="C89" s="44"/>
      <c r="D89" s="44"/>
      <c r="E89" s="45">
        <v>2874.500712</v>
      </c>
      <c r="F89" s="45">
        <v>2852.540712</v>
      </c>
      <c r="G89" s="45"/>
      <c r="H89" s="45"/>
      <c r="I89" s="45"/>
      <c r="J89" s="45">
        <v>2834.565428</v>
      </c>
      <c r="K89" s="45"/>
      <c r="L89" s="45"/>
      <c r="M89" s="45">
        <v>17.975284</v>
      </c>
      <c r="N89" s="45">
        <v>21.96</v>
      </c>
    </row>
    <row r="90" s="1" customFormat="1" ht="33.9" customHeight="1" spans="1:14">
      <c r="A90" s="44" t="s">
        <v>146</v>
      </c>
      <c r="B90" s="44"/>
      <c r="C90" s="44"/>
      <c r="D90" s="44"/>
      <c r="E90" s="45">
        <v>999.847919</v>
      </c>
      <c r="F90" s="45">
        <v>831.057919</v>
      </c>
      <c r="G90" s="45"/>
      <c r="H90" s="45"/>
      <c r="I90" s="45"/>
      <c r="J90" s="45">
        <v>807.238567</v>
      </c>
      <c r="K90" s="45"/>
      <c r="L90" s="45"/>
      <c r="M90" s="45">
        <v>23.819352</v>
      </c>
      <c r="N90" s="45">
        <v>168.79</v>
      </c>
    </row>
    <row r="91" s="1" customFormat="1" ht="33.9" customHeight="1" spans="1:14">
      <c r="A91" s="44" t="s">
        <v>147</v>
      </c>
      <c r="B91" s="44"/>
      <c r="C91" s="44"/>
      <c r="D91" s="44"/>
      <c r="E91" s="45">
        <v>755.979927</v>
      </c>
      <c r="F91" s="45">
        <v>682.779927</v>
      </c>
      <c r="G91" s="45"/>
      <c r="H91" s="45"/>
      <c r="I91" s="45"/>
      <c r="J91" s="45">
        <v>682.779927</v>
      </c>
      <c r="K91" s="45"/>
      <c r="L91" s="45"/>
      <c r="M91" s="45"/>
      <c r="N91" s="45">
        <v>73.2</v>
      </c>
    </row>
    <row r="92" s="1" customFormat="1" ht="33.9" customHeight="1" spans="1:14">
      <c r="A92" s="44" t="s">
        <v>148</v>
      </c>
      <c r="B92" s="44"/>
      <c r="C92" s="44"/>
      <c r="D92" s="44"/>
      <c r="E92" s="45">
        <v>684.425399</v>
      </c>
      <c r="F92" s="45">
        <v>543.559671</v>
      </c>
      <c r="G92" s="45"/>
      <c r="H92" s="45"/>
      <c r="I92" s="45"/>
      <c r="J92" s="45">
        <v>469.044119</v>
      </c>
      <c r="K92" s="45"/>
      <c r="L92" s="45"/>
      <c r="M92" s="45">
        <v>74.515552</v>
      </c>
      <c r="N92" s="45">
        <v>140.865728</v>
      </c>
    </row>
    <row r="93" s="1" customFormat="1" ht="33.9" customHeight="1" spans="1:14">
      <c r="A93" s="44" t="s">
        <v>149</v>
      </c>
      <c r="B93" s="44"/>
      <c r="C93" s="44"/>
      <c r="D93" s="44"/>
      <c r="E93" s="45">
        <v>2135.621743</v>
      </c>
      <c r="F93" s="45">
        <v>1103.181743</v>
      </c>
      <c r="G93" s="45">
        <v>909.545199</v>
      </c>
      <c r="H93" s="45">
        <v>44.16</v>
      </c>
      <c r="I93" s="45"/>
      <c r="J93" s="45"/>
      <c r="K93" s="45"/>
      <c r="L93" s="45"/>
      <c r="M93" s="45">
        <v>149.476544</v>
      </c>
      <c r="N93" s="45">
        <v>1032.44</v>
      </c>
    </row>
    <row r="94" s="1" customFormat="1" ht="33.9" customHeight="1" spans="1:14">
      <c r="A94" s="44" t="s">
        <v>150</v>
      </c>
      <c r="B94" s="44"/>
      <c r="C94" s="44"/>
      <c r="D94" s="44"/>
      <c r="E94" s="45">
        <v>942.167228</v>
      </c>
      <c r="F94" s="45">
        <v>942.167228</v>
      </c>
      <c r="G94" s="45"/>
      <c r="H94" s="45"/>
      <c r="I94" s="45"/>
      <c r="J94" s="45">
        <v>609.0956</v>
      </c>
      <c r="K94" s="45"/>
      <c r="L94" s="45"/>
      <c r="M94" s="45">
        <v>333.071628</v>
      </c>
      <c r="N94" s="45"/>
    </row>
    <row r="95" s="1" customFormat="1" ht="33.9" customHeight="1" spans="1:14">
      <c r="A95" s="44" t="s">
        <v>151</v>
      </c>
      <c r="B95" s="44"/>
      <c r="C95" s="44"/>
      <c r="D95" s="44"/>
      <c r="E95" s="45">
        <v>696.300996</v>
      </c>
      <c r="F95" s="45">
        <v>696.300996</v>
      </c>
      <c r="G95" s="45"/>
      <c r="H95" s="45"/>
      <c r="I95" s="45"/>
      <c r="J95" s="45">
        <v>548.6448</v>
      </c>
      <c r="K95" s="45"/>
      <c r="L95" s="45"/>
      <c r="M95" s="45">
        <v>147.656196</v>
      </c>
      <c r="N95" s="45"/>
    </row>
    <row r="96" s="1" customFormat="1" ht="33.9" customHeight="1" spans="1:14">
      <c r="A96" s="44" t="s">
        <v>152</v>
      </c>
      <c r="B96" s="44"/>
      <c r="C96" s="44"/>
      <c r="D96" s="44"/>
      <c r="E96" s="45">
        <v>1020.441245</v>
      </c>
      <c r="F96" s="45">
        <v>1020.441245</v>
      </c>
      <c r="G96" s="45"/>
      <c r="H96" s="45"/>
      <c r="I96" s="45"/>
      <c r="J96" s="45">
        <v>490.557081</v>
      </c>
      <c r="K96" s="45"/>
      <c r="L96" s="45"/>
      <c r="M96" s="45">
        <v>529.884164</v>
      </c>
      <c r="N96" s="45"/>
    </row>
    <row r="97" s="1" customFormat="1" ht="33.9" customHeight="1" spans="1:14">
      <c r="A97" s="44" t="s">
        <v>153</v>
      </c>
      <c r="B97" s="44"/>
      <c r="C97" s="44"/>
      <c r="D97" s="44"/>
      <c r="E97" s="45">
        <v>1312.282916</v>
      </c>
      <c r="F97" s="45">
        <v>1312.282916</v>
      </c>
      <c r="G97" s="45"/>
      <c r="H97" s="45"/>
      <c r="I97" s="45"/>
      <c r="J97" s="45">
        <v>1228.619172</v>
      </c>
      <c r="K97" s="45"/>
      <c r="L97" s="45"/>
      <c r="M97" s="45">
        <v>83.663744</v>
      </c>
      <c r="N97" s="45"/>
    </row>
    <row r="98" s="1" customFormat="1" ht="33.9" customHeight="1" spans="1:14">
      <c r="A98" s="44" t="s">
        <v>154</v>
      </c>
      <c r="B98" s="44"/>
      <c r="C98" s="44"/>
      <c r="D98" s="44"/>
      <c r="E98" s="45">
        <v>1253.28918</v>
      </c>
      <c r="F98" s="45">
        <v>1253.28918</v>
      </c>
      <c r="G98" s="45"/>
      <c r="H98" s="45"/>
      <c r="I98" s="45"/>
      <c r="J98" s="45">
        <v>1129.963064</v>
      </c>
      <c r="K98" s="45"/>
      <c r="L98" s="45"/>
      <c r="M98" s="45">
        <v>123.326116</v>
      </c>
      <c r="N98" s="45"/>
    </row>
    <row r="99" s="1" customFormat="1" ht="33.9" customHeight="1" spans="1:14">
      <c r="A99" s="44" t="s">
        <v>155</v>
      </c>
      <c r="B99" s="44"/>
      <c r="C99" s="44"/>
      <c r="D99" s="44"/>
      <c r="E99" s="45">
        <v>535.289686</v>
      </c>
      <c r="F99" s="45">
        <v>535.289686</v>
      </c>
      <c r="G99" s="45"/>
      <c r="H99" s="45"/>
      <c r="I99" s="45"/>
      <c r="J99" s="45">
        <v>497.256346</v>
      </c>
      <c r="K99" s="45"/>
      <c r="L99" s="45"/>
      <c r="M99" s="45">
        <v>38.03334</v>
      </c>
      <c r="N99" s="45"/>
    </row>
    <row r="100" s="1" customFormat="1" ht="33.9" customHeight="1" spans="1:14">
      <c r="A100" s="44" t="s">
        <v>156</v>
      </c>
      <c r="B100" s="44"/>
      <c r="C100" s="44"/>
      <c r="D100" s="44"/>
      <c r="E100" s="45">
        <v>1254.130746</v>
      </c>
      <c r="F100" s="45">
        <v>1254.130746</v>
      </c>
      <c r="G100" s="45"/>
      <c r="H100" s="45"/>
      <c r="I100" s="45"/>
      <c r="J100" s="45">
        <v>1098.773226</v>
      </c>
      <c r="K100" s="45"/>
      <c r="L100" s="45"/>
      <c r="M100" s="45">
        <v>155.35752</v>
      </c>
      <c r="N100" s="45"/>
    </row>
    <row r="101" s="1" customFormat="1" ht="33.9" customHeight="1" spans="1:14">
      <c r="A101" s="44" t="s">
        <v>157</v>
      </c>
      <c r="B101" s="44"/>
      <c r="C101" s="44"/>
      <c r="D101" s="44"/>
      <c r="E101" s="45">
        <v>730.683367</v>
      </c>
      <c r="F101" s="45">
        <v>730.683367</v>
      </c>
      <c r="G101" s="45"/>
      <c r="H101" s="45"/>
      <c r="I101" s="45"/>
      <c r="J101" s="45">
        <v>721.866883</v>
      </c>
      <c r="K101" s="45">
        <v>3.6</v>
      </c>
      <c r="L101" s="45"/>
      <c r="M101" s="45">
        <v>5.216484</v>
      </c>
      <c r="N101" s="45"/>
    </row>
    <row r="102" s="1" customFormat="1" ht="33.9" customHeight="1" spans="1:14">
      <c r="A102" s="44" t="s">
        <v>158</v>
      </c>
      <c r="B102" s="44"/>
      <c r="C102" s="44"/>
      <c r="D102" s="44"/>
      <c r="E102" s="45">
        <v>423.637275</v>
      </c>
      <c r="F102" s="45">
        <v>414.637275</v>
      </c>
      <c r="G102" s="45"/>
      <c r="H102" s="45"/>
      <c r="I102" s="45"/>
      <c r="J102" s="45">
        <v>356.604167</v>
      </c>
      <c r="K102" s="45">
        <v>2</v>
      </c>
      <c r="L102" s="45"/>
      <c r="M102" s="45">
        <v>56.033108</v>
      </c>
      <c r="N102" s="45">
        <v>9</v>
      </c>
    </row>
    <row r="103" s="1" customFormat="1" ht="33.9" customHeight="1" spans="1:14">
      <c r="A103" s="44" t="s">
        <v>159</v>
      </c>
      <c r="B103" s="44"/>
      <c r="C103" s="44"/>
      <c r="D103" s="44"/>
      <c r="E103" s="45">
        <v>897.948887</v>
      </c>
      <c r="F103" s="45">
        <v>824.458887</v>
      </c>
      <c r="G103" s="45"/>
      <c r="H103" s="45"/>
      <c r="I103" s="45"/>
      <c r="J103" s="45">
        <v>581.023067</v>
      </c>
      <c r="K103" s="45"/>
      <c r="L103" s="45"/>
      <c r="M103" s="45">
        <v>243.43582</v>
      </c>
      <c r="N103" s="45">
        <v>73.49</v>
      </c>
    </row>
    <row r="104" s="1" customFormat="1" ht="33.9" customHeight="1" spans="1:14">
      <c r="A104" s="44" t="s">
        <v>160</v>
      </c>
      <c r="B104" s="44"/>
      <c r="C104" s="44"/>
      <c r="D104" s="44"/>
      <c r="E104" s="45"/>
      <c r="F104" s="45"/>
      <c r="G104" s="45"/>
      <c r="H104" s="45"/>
      <c r="I104" s="45"/>
      <c r="J104" s="45"/>
      <c r="K104" s="45"/>
      <c r="L104" s="45"/>
      <c r="M104" s="45"/>
      <c r="N104" s="45"/>
    </row>
    <row r="105" s="1" customFormat="1" ht="33.9" customHeight="1" spans="1:14">
      <c r="A105" s="44" t="s">
        <v>161</v>
      </c>
      <c r="B105" s="44"/>
      <c r="C105" s="44"/>
      <c r="D105" s="44"/>
      <c r="E105" s="45">
        <v>242.920568</v>
      </c>
      <c r="F105" s="45">
        <v>211.470568</v>
      </c>
      <c r="G105" s="45">
        <v>177.263108</v>
      </c>
      <c r="H105" s="45">
        <v>7.83</v>
      </c>
      <c r="I105" s="45">
        <v>1.85</v>
      </c>
      <c r="J105" s="45"/>
      <c r="K105" s="45"/>
      <c r="L105" s="45"/>
      <c r="M105" s="45">
        <v>24.52746</v>
      </c>
      <c r="N105" s="45">
        <v>31.45</v>
      </c>
    </row>
    <row r="106" s="1" customFormat="1" ht="33.9" customHeight="1" spans="1:14">
      <c r="A106" s="44" t="s">
        <v>162</v>
      </c>
      <c r="B106" s="44"/>
      <c r="C106" s="44"/>
      <c r="D106" s="44"/>
      <c r="E106" s="45">
        <v>79.596664</v>
      </c>
      <c r="F106" s="45">
        <v>71.596664</v>
      </c>
      <c r="G106" s="45">
        <v>68.716664</v>
      </c>
      <c r="H106" s="45">
        <v>2.68</v>
      </c>
      <c r="I106" s="45">
        <v>0.2</v>
      </c>
      <c r="J106" s="45"/>
      <c r="K106" s="45"/>
      <c r="L106" s="45"/>
      <c r="M106" s="45"/>
      <c r="N106" s="45">
        <v>8</v>
      </c>
    </row>
    <row r="107" s="1" customFormat="1" ht="33.9" customHeight="1" spans="1:14">
      <c r="A107" s="44" t="s">
        <v>163</v>
      </c>
      <c r="B107" s="44"/>
      <c r="C107" s="44"/>
      <c r="D107" s="44"/>
      <c r="E107" s="45">
        <v>3269.605583</v>
      </c>
      <c r="F107" s="45">
        <v>2856.316383</v>
      </c>
      <c r="G107" s="45">
        <v>2502.323835</v>
      </c>
      <c r="H107" s="45">
        <v>88.56</v>
      </c>
      <c r="I107" s="45"/>
      <c r="J107" s="45"/>
      <c r="K107" s="45"/>
      <c r="L107" s="45"/>
      <c r="M107" s="45">
        <v>265.432548</v>
      </c>
      <c r="N107" s="45">
        <v>413.2892</v>
      </c>
    </row>
    <row r="108" s="1" customFormat="1" ht="33.9" customHeight="1" spans="1:14">
      <c r="A108" s="44" t="s">
        <v>164</v>
      </c>
      <c r="B108" s="44"/>
      <c r="C108" s="44"/>
      <c r="D108" s="44"/>
      <c r="E108" s="45">
        <v>3064.285491</v>
      </c>
      <c r="F108" s="45">
        <v>2580.085891</v>
      </c>
      <c r="G108" s="45">
        <v>2271.177159</v>
      </c>
      <c r="H108" s="45">
        <v>85.68</v>
      </c>
      <c r="I108" s="45"/>
      <c r="J108" s="45"/>
      <c r="K108" s="45"/>
      <c r="L108" s="45"/>
      <c r="M108" s="45">
        <v>223.228732</v>
      </c>
      <c r="N108" s="45">
        <v>484.1996</v>
      </c>
    </row>
    <row r="109" s="1" customFormat="1" ht="33.9" customHeight="1" spans="1:14">
      <c r="A109" s="44" t="s">
        <v>165</v>
      </c>
      <c r="B109" s="44"/>
      <c r="C109" s="44"/>
      <c r="D109" s="44"/>
      <c r="E109" s="45">
        <v>2671.667639</v>
      </c>
      <c r="F109" s="45">
        <v>2359.356439</v>
      </c>
      <c r="G109" s="45">
        <v>2072.298767</v>
      </c>
      <c r="H109" s="45">
        <v>83.68</v>
      </c>
      <c r="I109" s="45"/>
      <c r="J109" s="45"/>
      <c r="K109" s="45"/>
      <c r="L109" s="45"/>
      <c r="M109" s="45">
        <v>203.377672</v>
      </c>
      <c r="N109" s="45">
        <v>312.3112</v>
      </c>
    </row>
    <row r="110" s="1" customFormat="1" ht="33.9" customHeight="1" spans="1:14">
      <c r="A110" s="44" t="s">
        <v>166</v>
      </c>
      <c r="B110" s="44"/>
      <c r="C110" s="44"/>
      <c r="D110" s="44"/>
      <c r="E110" s="45">
        <v>3163.097754</v>
      </c>
      <c r="F110" s="45">
        <v>2802.726154</v>
      </c>
      <c r="G110" s="45">
        <v>2444.636738</v>
      </c>
      <c r="H110" s="45">
        <v>106.8</v>
      </c>
      <c r="I110" s="45"/>
      <c r="J110" s="45"/>
      <c r="K110" s="45"/>
      <c r="L110" s="45"/>
      <c r="M110" s="45">
        <v>251.289416</v>
      </c>
      <c r="N110" s="45">
        <v>360.3716</v>
      </c>
    </row>
    <row r="111" s="1" customFormat="1" ht="33.9" customHeight="1" spans="1:14">
      <c r="A111" s="44" t="s">
        <v>167</v>
      </c>
      <c r="B111" s="44"/>
      <c r="C111" s="44"/>
      <c r="D111" s="44"/>
      <c r="E111" s="45">
        <v>3295.26392</v>
      </c>
      <c r="F111" s="45">
        <v>2997.39592</v>
      </c>
      <c r="G111" s="45">
        <v>2654.371196</v>
      </c>
      <c r="H111" s="45">
        <v>111.6</v>
      </c>
      <c r="I111" s="45"/>
      <c r="J111" s="45"/>
      <c r="K111" s="45"/>
      <c r="L111" s="45"/>
      <c r="M111" s="45">
        <v>231.424724</v>
      </c>
      <c r="N111" s="45">
        <v>297.868</v>
      </c>
    </row>
    <row r="112" s="1" customFormat="1" ht="33.9" customHeight="1" spans="1:14">
      <c r="A112" s="44" t="s">
        <v>168</v>
      </c>
      <c r="B112" s="44"/>
      <c r="C112" s="44"/>
      <c r="D112" s="44"/>
      <c r="E112" s="45">
        <v>2521.096212</v>
      </c>
      <c r="F112" s="45">
        <v>2248.196212</v>
      </c>
      <c r="G112" s="45">
        <v>1996.665372</v>
      </c>
      <c r="H112" s="45">
        <v>89.36</v>
      </c>
      <c r="I112" s="45"/>
      <c r="J112" s="45"/>
      <c r="K112" s="45"/>
      <c r="L112" s="45"/>
      <c r="M112" s="45">
        <v>162.17084</v>
      </c>
      <c r="N112" s="45">
        <v>272.9</v>
      </c>
    </row>
    <row r="113" s="1" customFormat="1" ht="33.9" customHeight="1" spans="1:14">
      <c r="A113" s="44" t="s">
        <v>169</v>
      </c>
      <c r="B113" s="44"/>
      <c r="C113" s="44"/>
      <c r="D113" s="44"/>
      <c r="E113" s="45">
        <v>2936.056976</v>
      </c>
      <c r="F113" s="45">
        <v>2632.736576</v>
      </c>
      <c r="G113" s="45">
        <v>2339.661788</v>
      </c>
      <c r="H113" s="45">
        <v>100.92</v>
      </c>
      <c r="I113" s="45">
        <v>5</v>
      </c>
      <c r="J113" s="45"/>
      <c r="K113" s="45"/>
      <c r="L113" s="45"/>
      <c r="M113" s="45">
        <v>187.154788</v>
      </c>
      <c r="N113" s="45">
        <v>303.3204</v>
      </c>
    </row>
    <row r="114" s="1" customFormat="1" ht="33.9" customHeight="1" spans="1:14">
      <c r="A114" s="44" t="s">
        <v>170</v>
      </c>
      <c r="B114" s="44"/>
      <c r="C114" s="44"/>
      <c r="D114" s="44"/>
      <c r="E114" s="45">
        <v>277.867692</v>
      </c>
      <c r="F114" s="45">
        <v>247.867692</v>
      </c>
      <c r="G114" s="45"/>
      <c r="H114" s="45"/>
      <c r="I114" s="45"/>
      <c r="J114" s="45">
        <v>247.867692</v>
      </c>
      <c r="K114" s="45"/>
      <c r="L114" s="45"/>
      <c r="M114" s="45"/>
      <c r="N114" s="45">
        <v>30</v>
      </c>
    </row>
    <row r="115" s="1" customFormat="1" ht="33.9" customHeight="1" spans="1:14">
      <c r="A115" s="44" t="s">
        <v>171</v>
      </c>
      <c r="B115" s="44"/>
      <c r="C115" s="44"/>
      <c r="D115" s="44"/>
      <c r="E115" s="45">
        <v>98.85536</v>
      </c>
      <c r="F115" s="45">
        <v>88.85536</v>
      </c>
      <c r="G115" s="45">
        <v>67.5892</v>
      </c>
      <c r="H115" s="45">
        <v>2.225</v>
      </c>
      <c r="I115" s="45">
        <v>0.655</v>
      </c>
      <c r="J115" s="45"/>
      <c r="K115" s="45"/>
      <c r="L115" s="45"/>
      <c r="M115" s="45">
        <v>18.38616</v>
      </c>
      <c r="N115" s="45">
        <v>10</v>
      </c>
    </row>
    <row r="116" s="1" customFormat="1" ht="33.9" customHeight="1" spans="1:14">
      <c r="A116" s="44" t="s">
        <v>172</v>
      </c>
      <c r="B116" s="44"/>
      <c r="C116" s="44"/>
      <c r="D116" s="44"/>
      <c r="E116" s="45">
        <v>3590.08</v>
      </c>
      <c r="F116" s="45">
        <v>3590.08</v>
      </c>
      <c r="G116" s="45">
        <v>3590.08</v>
      </c>
      <c r="H116" s="45"/>
      <c r="I116" s="45"/>
      <c r="J116" s="45"/>
      <c r="K116" s="45"/>
      <c r="L116" s="45"/>
      <c r="M116" s="45"/>
      <c r="N116" s="45"/>
    </row>
    <row r="117" ht="14.3" customHeight="1" spans="1:14">
      <c r="A117" s="46" t="s">
        <v>173</v>
      </c>
      <c r="B117" s="46"/>
      <c r="C117" s="46"/>
      <c r="D117" s="46"/>
      <c r="E117" s="46"/>
      <c r="F117" s="46"/>
      <c r="G117" s="46"/>
      <c r="H117" s="46"/>
      <c r="I117" s="46"/>
      <c r="J117" s="46"/>
      <c r="K117" s="46"/>
      <c r="L117" s="46"/>
      <c r="M117" s="46"/>
      <c r="N117" s="46"/>
    </row>
  </sheetData>
  <mergeCells count="119">
    <mergeCell ref="A2:N2"/>
    <mergeCell ref="A3:N3"/>
    <mergeCell ref="E4:N4"/>
    <mergeCell ref="G5:M5"/>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113:D113"/>
    <mergeCell ref="A114:D114"/>
    <mergeCell ref="A115:D115"/>
    <mergeCell ref="A116:D116"/>
    <mergeCell ref="A117:N117"/>
    <mergeCell ref="E5:E6"/>
    <mergeCell ref="F5:F6"/>
    <mergeCell ref="N5:N6"/>
    <mergeCell ref="A4:D6"/>
  </mergeCells>
  <pageMargins left="0.751388888888889" right="0.751388888888889" top="0.267361111111111" bottom="0.267361111111111" header="0" footer="0"/>
  <pageSetup paperSize="9" scale="63"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F3" sqref="F3"/>
    </sheetView>
  </sheetViews>
  <sheetFormatPr defaultColWidth="9" defaultRowHeight="13.5" outlineLevelCol="5"/>
  <cols>
    <col min="1" max="1" width="29.625" style="11" customWidth="1"/>
    <col min="2" max="3" width="14" style="11" customWidth="1"/>
    <col min="4" max="4" width="13.625" style="11" customWidth="1"/>
    <col min="5" max="6" width="20.75" style="11" customWidth="1"/>
    <col min="7" max="16384" width="9" style="11"/>
  </cols>
  <sheetData>
    <row r="1" ht="18.75" spans="1:6">
      <c r="A1" s="14" t="s">
        <v>174</v>
      </c>
      <c r="B1" s="14"/>
    </row>
    <row r="2" s="11" customFormat="1" ht="36" customHeight="1" spans="1:6">
      <c r="A2" s="29" t="s">
        <v>175</v>
      </c>
      <c r="B2" s="29"/>
      <c r="C2" s="29"/>
      <c r="D2" s="29"/>
      <c r="E2" s="29"/>
      <c r="F2" s="29"/>
    </row>
    <row r="3" s="11" customFormat="1" ht="24" customHeight="1" spans="1:6">
      <c r="A3" s="30"/>
      <c r="B3" s="31"/>
      <c r="E3" s="31"/>
      <c r="F3" s="31" t="s">
        <v>7</v>
      </c>
    </row>
    <row r="4" s="11" customFormat="1" ht="33" customHeight="1" spans="1:6">
      <c r="A4" s="32" t="s">
        <v>51</v>
      </c>
      <c r="B4" s="32" t="s">
        <v>176</v>
      </c>
      <c r="C4" s="32"/>
      <c r="D4" s="32"/>
      <c r="E4" s="32" t="s">
        <v>177</v>
      </c>
      <c r="F4" s="33"/>
    </row>
    <row r="5" s="11" customFormat="1" ht="35" customHeight="1" spans="1:6">
      <c r="A5" s="32"/>
      <c r="B5" s="32" t="s">
        <v>54</v>
      </c>
      <c r="C5" s="32" t="s">
        <v>178</v>
      </c>
      <c r="D5" s="32" t="s">
        <v>179</v>
      </c>
      <c r="E5" s="32" t="s">
        <v>54</v>
      </c>
      <c r="F5" s="32" t="s">
        <v>180</v>
      </c>
    </row>
    <row r="6" s="11" customFormat="1" ht="41" customHeight="1" spans="1:6">
      <c r="A6" s="34" t="s">
        <v>135</v>
      </c>
      <c r="B6" s="35">
        <f>3267100/10000</f>
        <v>326.71</v>
      </c>
      <c r="C6" s="35">
        <f>3230600/10000</f>
        <v>323.06</v>
      </c>
      <c r="D6" s="35">
        <f>36500/10000</f>
        <v>3.65</v>
      </c>
      <c r="E6" s="35">
        <v>326.71</v>
      </c>
      <c r="F6" s="35">
        <v>326.71</v>
      </c>
    </row>
    <row r="7" s="11" customFormat="1" ht="41" customHeight="1" spans="1:6">
      <c r="A7" s="34" t="s">
        <v>124</v>
      </c>
      <c r="B7" s="35">
        <f>5309000/10000</f>
        <v>530.9</v>
      </c>
      <c r="C7" s="35">
        <f>3294000/10000</f>
        <v>329.4</v>
      </c>
      <c r="D7" s="35">
        <f>2015000/10000</f>
        <v>201.5</v>
      </c>
      <c r="E7" s="35">
        <v>530.9</v>
      </c>
      <c r="F7" s="35">
        <v>530.9</v>
      </c>
    </row>
    <row r="8" s="11" customFormat="1" ht="41" customHeight="1" spans="1:6">
      <c r="A8" s="34" t="s">
        <v>125</v>
      </c>
      <c r="B8" s="35">
        <f>5564000/10000</f>
        <v>556.4</v>
      </c>
      <c r="C8" s="35">
        <f>5124000/10000</f>
        <v>512.4</v>
      </c>
      <c r="D8" s="35">
        <f>440000/10000</f>
        <v>44</v>
      </c>
      <c r="E8" s="35">
        <v>556.4</v>
      </c>
      <c r="F8" s="35">
        <v>556.4</v>
      </c>
    </row>
    <row r="9" s="11" customFormat="1" ht="41" customHeight="1" spans="1:6">
      <c r="A9" s="34" t="s">
        <v>140</v>
      </c>
      <c r="B9" s="35">
        <f>2697900/10000</f>
        <v>269.79</v>
      </c>
      <c r="C9" s="35">
        <f>2384400/10000</f>
        <v>238.44</v>
      </c>
      <c r="D9" s="35">
        <f>313500/10000</f>
        <v>31.35</v>
      </c>
      <c r="E9" s="35">
        <v>269.79</v>
      </c>
      <c r="F9" s="35">
        <v>269.79</v>
      </c>
    </row>
    <row r="10" s="11" customFormat="1" ht="41" customHeight="1" spans="1:6">
      <c r="A10" s="36" t="s">
        <v>139</v>
      </c>
      <c r="B10" s="35">
        <f>1854500/10000</f>
        <v>185.45</v>
      </c>
      <c r="C10" s="35">
        <f>1522500/10000</f>
        <v>152.25</v>
      </c>
      <c r="D10" s="35">
        <f>332000/10000</f>
        <v>33.2</v>
      </c>
      <c r="E10" s="35">
        <v>185.45</v>
      </c>
      <c r="F10" s="35">
        <v>185.45</v>
      </c>
    </row>
    <row r="11" s="11" customFormat="1" ht="41" customHeight="1" spans="1:6">
      <c r="A11" s="34" t="s">
        <v>144</v>
      </c>
      <c r="B11" s="35">
        <f>1350000/10000</f>
        <v>135</v>
      </c>
      <c r="C11" s="35">
        <f>890000/10000</f>
        <v>89</v>
      </c>
      <c r="D11" s="35">
        <f>460000/10000</f>
        <v>46</v>
      </c>
      <c r="E11" s="35">
        <v>135</v>
      </c>
      <c r="F11" s="35">
        <v>135</v>
      </c>
    </row>
    <row r="12" s="11" customFormat="1" ht="41" customHeight="1" spans="1:6">
      <c r="A12" s="37" t="s">
        <v>181</v>
      </c>
      <c r="B12" s="35">
        <f t="shared" ref="B12:F12" si="0">SUM(B6:B11)</f>
        <v>2004.25</v>
      </c>
      <c r="C12" s="35">
        <f>(SUM(C6:C11))</f>
        <v>1644.55</v>
      </c>
      <c r="D12" s="35">
        <f>(SUM(D6:D11))</f>
        <v>359.7</v>
      </c>
      <c r="E12" s="35">
        <f t="shared" si="0"/>
        <v>2004.25</v>
      </c>
      <c r="F12" s="35">
        <f t="shared" si="0"/>
        <v>2004.25</v>
      </c>
    </row>
  </sheetData>
  <mergeCells count="5">
    <mergeCell ref="A1:B1"/>
    <mergeCell ref="A2:F2"/>
    <mergeCell ref="B4:D4"/>
    <mergeCell ref="E4:F4"/>
    <mergeCell ref="A4:A5"/>
  </mergeCells>
  <pageMargins left="0.751388888888889" right="0.751388888888889" top="0.786805555555556" bottom="0.472222222222222" header="0.5" footer="0.5"/>
  <pageSetup paperSize="9" scale="78"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F3" sqref="F3"/>
    </sheetView>
  </sheetViews>
  <sheetFormatPr defaultColWidth="9" defaultRowHeight="13.5" outlineLevelCol="5"/>
  <cols>
    <col min="1" max="1" width="7.5" style="11" customWidth="1"/>
    <col min="2" max="2" width="35.125" style="11" customWidth="1"/>
    <col min="3" max="3" width="28.375" style="11" customWidth="1"/>
    <col min="4" max="4" width="34.875" style="11" customWidth="1"/>
    <col min="5" max="5" width="32" style="11" customWidth="1"/>
    <col min="6" max="6" width="16.125" style="11" customWidth="1"/>
    <col min="7" max="16384" width="9" style="11"/>
  </cols>
  <sheetData>
    <row r="1" s="11" customFormat="1" ht="18.75" spans="1:6">
      <c r="A1" s="14" t="s">
        <v>182</v>
      </c>
      <c r="B1" s="14"/>
    </row>
    <row r="2" s="11" customFormat="1" ht="36" customHeight="1" spans="1:6">
      <c r="A2" s="15" t="s">
        <v>183</v>
      </c>
      <c r="B2" s="15"/>
      <c r="C2" s="15"/>
      <c r="D2" s="15"/>
      <c r="E2" s="15"/>
      <c r="F2" s="15"/>
    </row>
    <row r="3" s="12" customFormat="1" ht="24" customHeight="1" spans="1:6">
      <c r="A3" s="16"/>
      <c r="B3" s="17"/>
      <c r="F3" s="18" t="s">
        <v>7</v>
      </c>
    </row>
    <row r="4" s="13" customFormat="1" ht="75" customHeight="1" spans="1:6">
      <c r="A4" s="19" t="s">
        <v>184</v>
      </c>
      <c r="B4" s="19" t="s">
        <v>185</v>
      </c>
      <c r="C4" s="19" t="s">
        <v>186</v>
      </c>
      <c r="D4" s="19" t="s">
        <v>187</v>
      </c>
      <c r="E4" s="19" t="s">
        <v>188</v>
      </c>
      <c r="F4" s="19" t="s">
        <v>189</v>
      </c>
    </row>
    <row r="5" s="11" customFormat="1" ht="75" customHeight="1" spans="1:6">
      <c r="A5" s="20">
        <v>1</v>
      </c>
      <c r="B5" s="21" t="s">
        <v>190</v>
      </c>
      <c r="C5" s="21" t="s">
        <v>191</v>
      </c>
      <c r="D5" s="21" t="s">
        <v>192</v>
      </c>
      <c r="E5" s="21" t="s">
        <v>193</v>
      </c>
      <c r="F5" s="22">
        <v>24</v>
      </c>
    </row>
    <row r="6" s="11" customFormat="1" ht="75" customHeight="1" spans="1:6">
      <c r="A6" s="20">
        <v>2</v>
      </c>
      <c r="B6" s="23" t="s">
        <v>194</v>
      </c>
      <c r="C6" s="21" t="s">
        <v>195</v>
      </c>
      <c r="D6" s="21" t="s">
        <v>196</v>
      </c>
      <c r="E6" s="21" t="s">
        <v>197</v>
      </c>
      <c r="F6" s="22">
        <v>305</v>
      </c>
    </row>
    <row r="7" s="11" customFormat="1" ht="75" customHeight="1" spans="1:6">
      <c r="A7" s="20">
        <v>3</v>
      </c>
      <c r="B7" s="24"/>
      <c r="C7" s="21" t="s">
        <v>195</v>
      </c>
      <c r="D7" s="21" t="s">
        <v>198</v>
      </c>
      <c r="E7" s="21" t="s">
        <v>197</v>
      </c>
      <c r="F7" s="22">
        <v>742</v>
      </c>
    </row>
    <row r="8" s="11" customFormat="1" ht="75" customHeight="1" spans="1:6">
      <c r="A8" s="20">
        <v>4</v>
      </c>
      <c r="B8" s="24"/>
      <c r="C8" s="21" t="s">
        <v>195</v>
      </c>
      <c r="D8" s="21" t="s">
        <v>199</v>
      </c>
      <c r="E8" s="21" t="s">
        <v>197</v>
      </c>
      <c r="F8" s="22">
        <v>650</v>
      </c>
    </row>
    <row r="9" s="11" customFormat="1" ht="75" customHeight="1" spans="1:6">
      <c r="A9" s="20">
        <v>6</v>
      </c>
      <c r="B9" s="25"/>
      <c r="C9" s="21" t="s">
        <v>195</v>
      </c>
      <c r="D9" s="21" t="s">
        <v>200</v>
      </c>
      <c r="E9" s="21" t="s">
        <v>197</v>
      </c>
      <c r="F9" s="22">
        <v>2470.59</v>
      </c>
    </row>
    <row r="10" s="11" customFormat="1" ht="75" customHeight="1" spans="1:6">
      <c r="A10" s="26" t="s">
        <v>181</v>
      </c>
      <c r="B10" s="27"/>
      <c r="C10" s="27"/>
      <c r="D10" s="27"/>
      <c r="E10" s="28"/>
      <c r="F10" s="21">
        <f>SUM(F5:F9)</f>
        <v>4191.59</v>
      </c>
    </row>
  </sheetData>
  <mergeCells count="4">
    <mergeCell ref="A1:B1"/>
    <mergeCell ref="A2:F2"/>
    <mergeCell ref="A10:E10"/>
    <mergeCell ref="B6:B9"/>
  </mergeCells>
  <pageMargins left="0.751388888888889" right="0.751388888888889" top="1" bottom="1" header="0.5" footer="0.5"/>
  <pageSetup paperSize="9" scale="57"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3"/>
  <sheetViews>
    <sheetView workbookViewId="0">
      <selection activeCell="G135" sqref="G135"/>
    </sheetView>
  </sheetViews>
  <sheetFormatPr defaultColWidth="10" defaultRowHeight="13.5"/>
  <cols>
    <col min="1" max="1" width="5.425" style="1" customWidth="1"/>
    <col min="2" max="2" width="9.76666666666667" style="1" customWidth="1"/>
    <col min="3" max="3" width="20.2166666666667" style="1" customWidth="1"/>
    <col min="4" max="4" width="14.875" style="1" customWidth="1"/>
    <col min="5" max="5" width="31.25" style="1" customWidth="1"/>
    <col min="6" max="6" width="24" style="1" customWidth="1"/>
    <col min="7" max="7" width="19" style="1" customWidth="1"/>
    <col min="8" max="8" width="14.625" style="1" customWidth="1"/>
    <col min="9" max="9" width="19.625" style="1" customWidth="1"/>
    <col min="10" max="16384" width="10" style="1"/>
  </cols>
  <sheetData>
    <row r="1" s="1" customFormat="1" ht="24" customHeight="1" spans="1:9">
      <c r="A1" s="1" t="s">
        <v>201</v>
      </c>
    </row>
    <row r="2" s="2" customFormat="1" ht="30.15" customHeight="1" spans="1:9">
      <c r="A2" s="3" t="s">
        <v>202</v>
      </c>
      <c r="B2" s="3"/>
      <c r="C2" s="3"/>
      <c r="D2" s="3"/>
      <c r="E2" s="3"/>
      <c r="F2" s="3"/>
      <c r="G2" s="3"/>
      <c r="H2" s="3"/>
      <c r="I2" s="3"/>
    </row>
    <row r="3" s="2" customFormat="1" ht="17" customHeight="1" spans="1:9">
      <c r="I3" s="4" t="s">
        <v>203</v>
      </c>
    </row>
    <row r="4" s="2" customFormat="1" ht="35" customHeight="1" spans="1:9">
      <c r="A4" s="5" t="s">
        <v>184</v>
      </c>
      <c r="B4" s="5" t="s">
        <v>204</v>
      </c>
      <c r="C4" s="5" t="s">
        <v>51</v>
      </c>
      <c r="D4" s="5" t="s">
        <v>205</v>
      </c>
      <c r="E4" s="5" t="s">
        <v>206</v>
      </c>
      <c r="F4" s="5" t="s">
        <v>207</v>
      </c>
      <c r="G4" s="5" t="s">
        <v>208</v>
      </c>
      <c r="H4" s="5" t="s">
        <v>189</v>
      </c>
      <c r="I4" s="5" t="s">
        <v>209</v>
      </c>
    </row>
    <row r="5" s="2" customFormat="1" ht="35" customHeight="1" spans="1:9">
      <c r="A5" s="5" t="s">
        <v>54</v>
      </c>
      <c r="B5" s="5"/>
      <c r="C5" s="5"/>
      <c r="D5" s="6"/>
      <c r="E5" s="6"/>
      <c r="F5" s="6"/>
      <c r="G5" s="6"/>
      <c r="H5" s="7">
        <v>8716.925857</v>
      </c>
      <c r="I5" s="6"/>
    </row>
    <row r="6" s="2" customFormat="1" ht="35" customHeight="1" spans="1:9">
      <c r="A6" s="8">
        <v>1</v>
      </c>
      <c r="B6" s="8" t="s">
        <v>210</v>
      </c>
      <c r="C6" s="8" t="s">
        <v>64</v>
      </c>
      <c r="D6" s="7">
        <v>2</v>
      </c>
      <c r="E6" s="6" t="s">
        <v>211</v>
      </c>
      <c r="F6" s="6" t="s">
        <v>212</v>
      </c>
      <c r="G6" s="6" t="s">
        <v>213</v>
      </c>
      <c r="H6" s="9">
        <v>1</v>
      </c>
      <c r="I6" s="8" t="s">
        <v>214</v>
      </c>
    </row>
    <row r="7" s="2" customFormat="1" ht="35" customHeight="1" spans="1:9">
      <c r="A7" s="8"/>
      <c r="B7" s="8"/>
      <c r="C7" s="8"/>
      <c r="D7" s="7"/>
      <c r="E7" s="6"/>
      <c r="F7" s="6" t="s">
        <v>215</v>
      </c>
      <c r="G7" s="6" t="s">
        <v>216</v>
      </c>
      <c r="H7" s="9">
        <v>1</v>
      </c>
      <c r="I7" s="8" t="s">
        <v>214</v>
      </c>
    </row>
    <row r="8" s="2" customFormat="1" ht="35" customHeight="1" spans="1:9">
      <c r="A8" s="8"/>
      <c r="B8" s="8"/>
      <c r="C8" s="8"/>
      <c r="D8" s="7">
        <v>3</v>
      </c>
      <c r="E8" s="6" t="s">
        <v>217</v>
      </c>
      <c r="F8" s="6" t="s">
        <v>212</v>
      </c>
      <c r="G8" s="6" t="s">
        <v>213</v>
      </c>
      <c r="H8" s="9">
        <v>3</v>
      </c>
      <c r="I8" s="8" t="s">
        <v>214</v>
      </c>
    </row>
    <row r="9" s="2" customFormat="1" ht="35" customHeight="1" spans="1:9">
      <c r="A9" s="8"/>
      <c r="B9" s="8"/>
      <c r="C9" s="8"/>
      <c r="D9" s="7">
        <v>3</v>
      </c>
      <c r="E9" s="6" t="s">
        <v>218</v>
      </c>
      <c r="F9" s="6" t="s">
        <v>219</v>
      </c>
      <c r="G9" s="6" t="s">
        <v>220</v>
      </c>
      <c r="H9" s="9">
        <v>3</v>
      </c>
      <c r="I9" s="8" t="s">
        <v>214</v>
      </c>
    </row>
    <row r="10" s="2" customFormat="1" ht="35" customHeight="1" spans="1:9">
      <c r="A10" s="8"/>
      <c r="B10" s="8"/>
      <c r="C10" s="8"/>
      <c r="D10" s="7">
        <v>18.3</v>
      </c>
      <c r="E10" s="6" t="s">
        <v>221</v>
      </c>
      <c r="F10" s="6" t="s">
        <v>222</v>
      </c>
      <c r="G10" s="6" t="s">
        <v>220</v>
      </c>
      <c r="H10" s="9">
        <v>3</v>
      </c>
      <c r="I10" s="8" t="s">
        <v>214</v>
      </c>
    </row>
    <row r="11" s="2" customFormat="1" ht="35" customHeight="1" spans="1:9">
      <c r="A11" s="8"/>
      <c r="B11" s="8"/>
      <c r="C11" s="8"/>
      <c r="D11" s="7"/>
      <c r="E11" s="6"/>
      <c r="F11" s="6" t="s">
        <v>223</v>
      </c>
      <c r="G11" s="6" t="s">
        <v>213</v>
      </c>
      <c r="H11" s="9">
        <v>8</v>
      </c>
      <c r="I11" s="8" t="s">
        <v>214</v>
      </c>
    </row>
    <row r="12" s="2" customFormat="1" ht="35" customHeight="1" spans="1:9">
      <c r="A12" s="8"/>
      <c r="B12" s="8"/>
      <c r="C12" s="8"/>
      <c r="D12" s="7"/>
      <c r="E12" s="6"/>
      <c r="F12" s="6" t="s">
        <v>224</v>
      </c>
      <c r="G12" s="6" t="s">
        <v>225</v>
      </c>
      <c r="H12" s="9">
        <v>1.6</v>
      </c>
      <c r="I12" s="8" t="s">
        <v>214</v>
      </c>
    </row>
    <row r="13" s="2" customFormat="1" ht="35" customHeight="1" spans="1:9">
      <c r="A13" s="8"/>
      <c r="B13" s="8"/>
      <c r="C13" s="8"/>
      <c r="D13" s="7"/>
      <c r="E13" s="6"/>
      <c r="F13" s="6" t="s">
        <v>226</v>
      </c>
      <c r="G13" s="6" t="s">
        <v>227</v>
      </c>
      <c r="H13" s="9">
        <v>0.4</v>
      </c>
      <c r="I13" s="8" t="s">
        <v>214</v>
      </c>
    </row>
    <row r="14" s="2" customFormat="1" ht="35" customHeight="1" spans="1:9">
      <c r="A14" s="8"/>
      <c r="B14" s="8"/>
      <c r="C14" s="8"/>
      <c r="D14" s="7"/>
      <c r="E14" s="6"/>
      <c r="F14" s="6" t="s">
        <v>215</v>
      </c>
      <c r="G14" s="6" t="s">
        <v>216</v>
      </c>
      <c r="H14" s="9">
        <v>3.5</v>
      </c>
      <c r="I14" s="8" t="s">
        <v>214</v>
      </c>
    </row>
    <row r="15" s="2" customFormat="1" ht="35" customHeight="1" spans="1:9">
      <c r="A15" s="8"/>
      <c r="B15" s="8"/>
      <c r="C15" s="8"/>
      <c r="D15" s="7"/>
      <c r="E15" s="6"/>
      <c r="F15" s="6" t="s">
        <v>228</v>
      </c>
      <c r="G15" s="6" t="s">
        <v>229</v>
      </c>
      <c r="H15" s="9">
        <v>0.3</v>
      </c>
      <c r="I15" s="8" t="s">
        <v>214</v>
      </c>
    </row>
    <row r="16" s="2" customFormat="1" ht="35" customHeight="1" spans="1:9">
      <c r="A16" s="8"/>
      <c r="B16" s="8"/>
      <c r="C16" s="8"/>
      <c r="D16" s="7"/>
      <c r="E16" s="6"/>
      <c r="F16" s="6" t="s">
        <v>230</v>
      </c>
      <c r="G16" s="6" t="s">
        <v>231</v>
      </c>
      <c r="H16" s="9">
        <v>1.5</v>
      </c>
      <c r="I16" s="8" t="s">
        <v>214</v>
      </c>
    </row>
    <row r="17" s="2" customFormat="1" ht="35" customHeight="1" spans="1:9">
      <c r="A17" s="8">
        <v>2</v>
      </c>
      <c r="B17" s="8" t="s">
        <v>232</v>
      </c>
      <c r="C17" s="8" t="s">
        <v>65</v>
      </c>
      <c r="D17" s="7">
        <v>1.88</v>
      </c>
      <c r="E17" s="6" t="s">
        <v>218</v>
      </c>
      <c r="F17" s="6" t="s">
        <v>233</v>
      </c>
      <c r="G17" s="6" t="s">
        <v>220</v>
      </c>
      <c r="H17" s="9">
        <v>0.58</v>
      </c>
      <c r="I17" s="8" t="s">
        <v>214</v>
      </c>
    </row>
    <row r="18" s="2" customFormat="1" ht="35" customHeight="1" spans="1:9">
      <c r="A18" s="8"/>
      <c r="B18" s="8"/>
      <c r="C18" s="8"/>
      <c r="D18" s="7"/>
      <c r="E18" s="6"/>
      <c r="F18" s="6" t="s">
        <v>234</v>
      </c>
      <c r="G18" s="6" t="s">
        <v>216</v>
      </c>
      <c r="H18" s="9">
        <v>1.3</v>
      </c>
      <c r="I18" s="8" t="s">
        <v>214</v>
      </c>
    </row>
    <row r="19" s="2" customFormat="1" ht="35" customHeight="1" spans="1:9">
      <c r="A19" s="8"/>
      <c r="B19" s="8"/>
      <c r="C19" s="8"/>
      <c r="D19" s="7">
        <v>10.938</v>
      </c>
      <c r="E19" s="6" t="s">
        <v>235</v>
      </c>
      <c r="F19" s="6" t="s">
        <v>236</v>
      </c>
      <c r="G19" s="6" t="s">
        <v>213</v>
      </c>
      <c r="H19" s="9">
        <v>9.94</v>
      </c>
      <c r="I19" s="8" t="s">
        <v>214</v>
      </c>
    </row>
    <row r="20" s="2" customFormat="1" ht="35" customHeight="1" spans="1:9">
      <c r="A20" s="8"/>
      <c r="B20" s="8"/>
      <c r="C20" s="8"/>
      <c r="D20" s="7"/>
      <c r="E20" s="6"/>
      <c r="F20" s="6" t="s">
        <v>237</v>
      </c>
      <c r="G20" s="6" t="s">
        <v>220</v>
      </c>
      <c r="H20" s="9">
        <v>0.348</v>
      </c>
      <c r="I20" s="8" t="s">
        <v>214</v>
      </c>
    </row>
    <row r="21" s="2" customFormat="1" ht="35" customHeight="1" spans="1:9">
      <c r="A21" s="8"/>
      <c r="B21" s="8"/>
      <c r="C21" s="8"/>
      <c r="D21" s="7"/>
      <c r="E21" s="6"/>
      <c r="F21" s="6" t="s">
        <v>238</v>
      </c>
      <c r="G21" s="6" t="s">
        <v>216</v>
      </c>
      <c r="H21" s="9">
        <v>0.65</v>
      </c>
      <c r="I21" s="8" t="s">
        <v>214</v>
      </c>
    </row>
    <row r="22" s="2" customFormat="1" ht="35" customHeight="1" spans="1:9">
      <c r="A22" s="8"/>
      <c r="B22" s="8"/>
      <c r="C22" s="8"/>
      <c r="D22" s="7">
        <v>19.56</v>
      </c>
      <c r="E22" s="6" t="s">
        <v>221</v>
      </c>
      <c r="F22" s="6" t="s">
        <v>239</v>
      </c>
      <c r="G22" s="6" t="s">
        <v>240</v>
      </c>
      <c r="H22" s="9">
        <v>0.71</v>
      </c>
      <c r="I22" s="8" t="s">
        <v>214</v>
      </c>
    </row>
    <row r="23" s="2" customFormat="1" ht="35" customHeight="1" spans="1:9">
      <c r="A23" s="8"/>
      <c r="B23" s="8"/>
      <c r="C23" s="8"/>
      <c r="D23" s="7"/>
      <c r="E23" s="6"/>
      <c r="F23" s="6" t="s">
        <v>241</v>
      </c>
      <c r="G23" s="6" t="s">
        <v>242</v>
      </c>
      <c r="H23" s="9">
        <v>0.35</v>
      </c>
      <c r="I23" s="8" t="s">
        <v>214</v>
      </c>
    </row>
    <row r="24" s="2" customFormat="1" ht="35" customHeight="1" spans="1:9">
      <c r="A24" s="8"/>
      <c r="B24" s="8"/>
      <c r="C24" s="8"/>
      <c r="D24" s="7"/>
      <c r="E24" s="6"/>
      <c r="F24" s="6" t="s">
        <v>243</v>
      </c>
      <c r="G24" s="6" t="s">
        <v>244</v>
      </c>
      <c r="H24" s="9">
        <v>0.6</v>
      </c>
      <c r="I24" s="8" t="s">
        <v>214</v>
      </c>
    </row>
    <row r="25" s="2" customFormat="1" ht="35" customHeight="1" spans="1:9">
      <c r="A25" s="8"/>
      <c r="B25" s="8"/>
      <c r="C25" s="8"/>
      <c r="D25" s="7"/>
      <c r="E25" s="6"/>
      <c r="F25" s="6" t="s">
        <v>245</v>
      </c>
      <c r="G25" s="6" t="s">
        <v>213</v>
      </c>
      <c r="H25" s="9">
        <v>0.6</v>
      </c>
      <c r="I25" s="8" t="s">
        <v>214</v>
      </c>
    </row>
    <row r="26" s="2" customFormat="1" ht="35" customHeight="1" spans="1:9">
      <c r="A26" s="8"/>
      <c r="B26" s="8"/>
      <c r="C26" s="8"/>
      <c r="D26" s="7"/>
      <c r="E26" s="6"/>
      <c r="F26" s="6" t="s">
        <v>246</v>
      </c>
      <c r="G26" s="6" t="s">
        <v>247</v>
      </c>
      <c r="H26" s="9">
        <v>16.5</v>
      </c>
      <c r="I26" s="8" t="s">
        <v>214</v>
      </c>
    </row>
    <row r="27" s="2" customFormat="1" ht="35" customHeight="1" spans="1:9">
      <c r="A27" s="8"/>
      <c r="B27" s="8"/>
      <c r="C27" s="8"/>
      <c r="D27" s="7"/>
      <c r="E27" s="6"/>
      <c r="F27" s="6" t="s">
        <v>248</v>
      </c>
      <c r="G27" s="6" t="s">
        <v>229</v>
      </c>
      <c r="H27" s="9">
        <v>0.3</v>
      </c>
      <c r="I27" s="8" t="s">
        <v>214</v>
      </c>
    </row>
    <row r="28" s="2" customFormat="1" ht="35" customHeight="1" spans="1:9">
      <c r="A28" s="8"/>
      <c r="B28" s="8"/>
      <c r="C28" s="8"/>
      <c r="D28" s="7"/>
      <c r="E28" s="6"/>
      <c r="F28" s="6" t="s">
        <v>249</v>
      </c>
      <c r="G28" s="6" t="s">
        <v>231</v>
      </c>
      <c r="H28" s="9">
        <v>0.5</v>
      </c>
      <c r="I28" s="8" t="s">
        <v>214</v>
      </c>
    </row>
    <row r="29" s="2" customFormat="1" ht="35" customHeight="1" spans="1:9">
      <c r="A29" s="8">
        <v>3</v>
      </c>
      <c r="B29" s="8" t="s">
        <v>250</v>
      </c>
      <c r="C29" s="8" t="s">
        <v>66</v>
      </c>
      <c r="D29" s="7">
        <v>2</v>
      </c>
      <c r="E29" s="6" t="s">
        <v>251</v>
      </c>
      <c r="F29" s="6" t="s">
        <v>252</v>
      </c>
      <c r="G29" s="6" t="s">
        <v>213</v>
      </c>
      <c r="H29" s="9">
        <v>2</v>
      </c>
      <c r="I29" s="8" t="s">
        <v>214</v>
      </c>
    </row>
    <row r="30" s="2" customFormat="1" ht="35" customHeight="1" spans="1:9">
      <c r="A30" s="8"/>
      <c r="B30" s="8"/>
      <c r="C30" s="8"/>
      <c r="D30" s="7">
        <v>5</v>
      </c>
      <c r="E30" s="6" t="s">
        <v>253</v>
      </c>
      <c r="F30" s="6" t="s">
        <v>254</v>
      </c>
      <c r="G30" s="6" t="s">
        <v>213</v>
      </c>
      <c r="H30" s="9">
        <v>5</v>
      </c>
      <c r="I30" s="8" t="s">
        <v>214</v>
      </c>
    </row>
    <row r="31" s="2" customFormat="1" ht="35" customHeight="1" spans="1:9">
      <c r="A31" s="8"/>
      <c r="B31" s="8"/>
      <c r="C31" s="8"/>
      <c r="D31" s="7">
        <v>4</v>
      </c>
      <c r="E31" s="6" t="s">
        <v>218</v>
      </c>
      <c r="F31" s="6" t="s">
        <v>255</v>
      </c>
      <c r="G31" s="6" t="s">
        <v>213</v>
      </c>
      <c r="H31" s="9">
        <v>4</v>
      </c>
      <c r="I31" s="8" t="s">
        <v>214</v>
      </c>
    </row>
    <row r="32" s="2" customFormat="1" ht="35" customHeight="1" spans="1:9">
      <c r="A32" s="8"/>
      <c r="B32" s="8"/>
      <c r="C32" s="8"/>
      <c r="D32" s="7">
        <v>12</v>
      </c>
      <c r="E32" s="6" t="s">
        <v>256</v>
      </c>
      <c r="F32" s="6" t="s">
        <v>257</v>
      </c>
      <c r="G32" s="6" t="s">
        <v>213</v>
      </c>
      <c r="H32" s="9">
        <v>12</v>
      </c>
      <c r="I32" s="8" t="s">
        <v>214</v>
      </c>
    </row>
    <row r="33" s="2" customFormat="1" ht="35" customHeight="1" spans="1:9">
      <c r="A33" s="8"/>
      <c r="B33" s="8"/>
      <c r="C33" s="8"/>
      <c r="D33" s="7">
        <v>5</v>
      </c>
      <c r="E33" s="6" t="s">
        <v>258</v>
      </c>
      <c r="F33" s="6" t="s">
        <v>259</v>
      </c>
      <c r="G33" s="6" t="s">
        <v>213</v>
      </c>
      <c r="H33" s="9">
        <v>5</v>
      </c>
      <c r="I33" s="8" t="s">
        <v>214</v>
      </c>
    </row>
    <row r="34" s="2" customFormat="1" ht="35" customHeight="1" spans="1:9">
      <c r="A34" s="8"/>
      <c r="B34" s="8"/>
      <c r="C34" s="8"/>
      <c r="D34" s="7">
        <v>12</v>
      </c>
      <c r="E34" s="6" t="s">
        <v>260</v>
      </c>
      <c r="F34" s="6" t="s">
        <v>261</v>
      </c>
      <c r="G34" s="6" t="s">
        <v>213</v>
      </c>
      <c r="H34" s="9">
        <v>12</v>
      </c>
      <c r="I34" s="8" t="s">
        <v>214</v>
      </c>
    </row>
    <row r="35" s="2" customFormat="1" ht="35" customHeight="1" spans="1:9">
      <c r="A35" s="8"/>
      <c r="B35" s="8"/>
      <c r="C35" s="8"/>
      <c r="D35" s="7">
        <v>10</v>
      </c>
      <c r="E35" s="6" t="s">
        <v>262</v>
      </c>
      <c r="F35" s="6" t="s">
        <v>263</v>
      </c>
      <c r="G35" s="6" t="s">
        <v>264</v>
      </c>
      <c r="H35" s="9">
        <v>10</v>
      </c>
      <c r="I35" s="8" t="s">
        <v>214</v>
      </c>
    </row>
    <row r="36" s="2" customFormat="1" ht="35" customHeight="1" spans="1:9">
      <c r="A36" s="8"/>
      <c r="B36" s="8"/>
      <c r="C36" s="8"/>
      <c r="D36" s="7">
        <v>20</v>
      </c>
      <c r="E36" s="6" t="s">
        <v>221</v>
      </c>
      <c r="F36" s="6" t="s">
        <v>265</v>
      </c>
      <c r="G36" s="6" t="s">
        <v>213</v>
      </c>
      <c r="H36" s="9">
        <v>9.6</v>
      </c>
      <c r="I36" s="8" t="s">
        <v>214</v>
      </c>
    </row>
    <row r="37" s="2" customFormat="1" ht="35" customHeight="1" spans="1:9">
      <c r="A37" s="8"/>
      <c r="B37" s="8"/>
      <c r="C37" s="8"/>
      <c r="D37" s="7"/>
      <c r="E37" s="6"/>
      <c r="F37" s="6" t="s">
        <v>266</v>
      </c>
      <c r="G37" s="6" t="s">
        <v>225</v>
      </c>
      <c r="H37" s="9">
        <v>4</v>
      </c>
      <c r="I37" s="8" t="s">
        <v>214</v>
      </c>
    </row>
    <row r="38" s="2" customFormat="1" ht="35" customHeight="1" spans="1:9">
      <c r="A38" s="8"/>
      <c r="B38" s="8"/>
      <c r="C38" s="8"/>
      <c r="D38" s="7"/>
      <c r="E38" s="6"/>
      <c r="F38" s="6" t="s">
        <v>267</v>
      </c>
      <c r="G38" s="6" t="s">
        <v>268</v>
      </c>
      <c r="H38" s="9">
        <v>1</v>
      </c>
      <c r="I38" s="8" t="s">
        <v>214</v>
      </c>
    </row>
    <row r="39" s="2" customFormat="1" ht="35" customHeight="1" spans="1:9">
      <c r="A39" s="8"/>
      <c r="B39" s="8"/>
      <c r="C39" s="8"/>
      <c r="D39" s="7"/>
      <c r="E39" s="6"/>
      <c r="F39" s="6" t="s">
        <v>269</v>
      </c>
      <c r="G39" s="6" t="s">
        <v>216</v>
      </c>
      <c r="H39" s="9">
        <v>1.5</v>
      </c>
      <c r="I39" s="8" t="s">
        <v>214</v>
      </c>
    </row>
    <row r="40" s="2" customFormat="1" ht="35" customHeight="1" spans="1:9">
      <c r="A40" s="8"/>
      <c r="B40" s="8"/>
      <c r="C40" s="8"/>
      <c r="D40" s="7"/>
      <c r="E40" s="6"/>
      <c r="F40" s="6" t="s">
        <v>270</v>
      </c>
      <c r="G40" s="6" t="s">
        <v>271</v>
      </c>
      <c r="H40" s="9">
        <v>1.5</v>
      </c>
      <c r="I40" s="8" t="s">
        <v>214</v>
      </c>
    </row>
    <row r="41" s="2" customFormat="1" ht="35" customHeight="1" spans="1:9">
      <c r="A41" s="8"/>
      <c r="B41" s="8"/>
      <c r="C41" s="8"/>
      <c r="D41" s="7"/>
      <c r="E41" s="6"/>
      <c r="F41" s="6" t="s">
        <v>272</v>
      </c>
      <c r="G41" s="6" t="s">
        <v>220</v>
      </c>
      <c r="H41" s="9">
        <v>2.4</v>
      </c>
      <c r="I41" s="8" t="s">
        <v>214</v>
      </c>
    </row>
    <row r="42" s="2" customFormat="1" ht="35" customHeight="1" spans="1:9">
      <c r="A42" s="8"/>
      <c r="B42" s="8"/>
      <c r="C42" s="8"/>
      <c r="D42" s="7">
        <v>2</v>
      </c>
      <c r="E42" s="6" t="s">
        <v>273</v>
      </c>
      <c r="F42" s="6" t="s">
        <v>274</v>
      </c>
      <c r="G42" s="6" t="s">
        <v>275</v>
      </c>
      <c r="H42" s="9">
        <v>2</v>
      </c>
      <c r="I42" s="8" t="s">
        <v>214</v>
      </c>
    </row>
    <row r="43" s="2" customFormat="1" ht="35" customHeight="1" spans="1:9">
      <c r="A43" s="8">
        <v>4</v>
      </c>
      <c r="B43" s="8" t="s">
        <v>276</v>
      </c>
      <c r="C43" s="8" t="s">
        <v>67</v>
      </c>
      <c r="D43" s="7">
        <v>17.1</v>
      </c>
      <c r="E43" s="6" t="s">
        <v>277</v>
      </c>
      <c r="F43" s="6" t="s">
        <v>278</v>
      </c>
      <c r="G43" s="6" t="s">
        <v>220</v>
      </c>
      <c r="H43" s="9">
        <v>1.5</v>
      </c>
      <c r="I43" s="8" t="s">
        <v>214</v>
      </c>
    </row>
    <row r="44" s="2" customFormat="1" ht="35" customHeight="1" spans="1:9">
      <c r="A44" s="8"/>
      <c r="B44" s="8"/>
      <c r="C44" s="8"/>
      <c r="D44" s="7"/>
      <c r="E44" s="6"/>
      <c r="F44" s="6" t="s">
        <v>279</v>
      </c>
      <c r="G44" s="6" t="s">
        <v>220</v>
      </c>
      <c r="H44" s="9">
        <v>3</v>
      </c>
      <c r="I44" s="8" t="s">
        <v>214</v>
      </c>
    </row>
    <row r="45" s="2" customFormat="1" ht="35" customHeight="1" spans="1:9">
      <c r="A45" s="8"/>
      <c r="B45" s="8"/>
      <c r="C45" s="8"/>
      <c r="D45" s="7"/>
      <c r="E45" s="6"/>
      <c r="F45" s="6" t="s">
        <v>280</v>
      </c>
      <c r="G45" s="6" t="s">
        <v>281</v>
      </c>
      <c r="H45" s="9">
        <v>0.05</v>
      </c>
      <c r="I45" s="8" t="s">
        <v>214</v>
      </c>
    </row>
    <row r="46" s="2" customFormat="1" ht="35" customHeight="1" spans="1:9">
      <c r="A46" s="8"/>
      <c r="B46" s="8"/>
      <c r="C46" s="8"/>
      <c r="D46" s="7"/>
      <c r="E46" s="6"/>
      <c r="F46" s="6" t="s">
        <v>282</v>
      </c>
      <c r="G46" s="6" t="s">
        <v>213</v>
      </c>
      <c r="H46" s="9">
        <v>2</v>
      </c>
      <c r="I46" s="8" t="s">
        <v>214</v>
      </c>
    </row>
    <row r="47" s="2" customFormat="1" ht="35" customHeight="1" spans="1:9">
      <c r="A47" s="8"/>
      <c r="B47" s="8"/>
      <c r="C47" s="8"/>
      <c r="D47" s="7"/>
      <c r="E47" s="6"/>
      <c r="F47" s="6" t="s">
        <v>283</v>
      </c>
      <c r="G47" s="6" t="s">
        <v>284</v>
      </c>
      <c r="H47" s="9">
        <v>5</v>
      </c>
      <c r="I47" s="8" t="s">
        <v>214</v>
      </c>
    </row>
    <row r="48" s="2" customFormat="1" ht="35" customHeight="1" spans="1:9">
      <c r="A48" s="8"/>
      <c r="B48" s="8"/>
      <c r="C48" s="8"/>
      <c r="D48" s="7"/>
      <c r="E48" s="6"/>
      <c r="F48" s="6" t="s">
        <v>234</v>
      </c>
      <c r="G48" s="6" t="s">
        <v>216</v>
      </c>
      <c r="H48" s="9">
        <v>4.5</v>
      </c>
      <c r="I48" s="8" t="s">
        <v>214</v>
      </c>
    </row>
    <row r="49" s="2" customFormat="1" ht="35" customHeight="1" spans="1:9">
      <c r="A49" s="8"/>
      <c r="B49" s="8"/>
      <c r="C49" s="8"/>
      <c r="D49" s="7"/>
      <c r="E49" s="6"/>
      <c r="F49" s="6" t="s">
        <v>230</v>
      </c>
      <c r="G49" s="6" t="s">
        <v>231</v>
      </c>
      <c r="H49" s="9">
        <v>1</v>
      </c>
      <c r="I49" s="8" t="s">
        <v>214</v>
      </c>
    </row>
    <row r="50" s="2" customFormat="1" ht="35" customHeight="1" spans="1:9">
      <c r="A50" s="8"/>
      <c r="B50" s="8"/>
      <c r="C50" s="8"/>
      <c r="D50" s="7"/>
      <c r="E50" s="6"/>
      <c r="F50" s="6" t="s">
        <v>285</v>
      </c>
      <c r="G50" s="6" t="s">
        <v>286</v>
      </c>
      <c r="H50" s="9">
        <v>0.05</v>
      </c>
      <c r="I50" s="8" t="s">
        <v>214</v>
      </c>
    </row>
    <row r="51" s="2" customFormat="1" ht="35" customHeight="1" spans="1:9">
      <c r="A51" s="8"/>
      <c r="B51" s="8"/>
      <c r="C51" s="8"/>
      <c r="D51" s="7">
        <v>6.5</v>
      </c>
      <c r="E51" s="6" t="s">
        <v>218</v>
      </c>
      <c r="F51" s="6" t="s">
        <v>278</v>
      </c>
      <c r="G51" s="6" t="s">
        <v>220</v>
      </c>
      <c r="H51" s="9">
        <v>1.5</v>
      </c>
      <c r="I51" s="8" t="s">
        <v>214</v>
      </c>
    </row>
    <row r="52" s="2" customFormat="1" ht="35" customHeight="1" spans="1:9">
      <c r="A52" s="8"/>
      <c r="B52" s="8"/>
      <c r="C52" s="8"/>
      <c r="D52" s="7"/>
      <c r="E52" s="6"/>
      <c r="F52" s="6" t="s">
        <v>279</v>
      </c>
      <c r="G52" s="6" t="s">
        <v>220</v>
      </c>
      <c r="H52" s="9">
        <v>2</v>
      </c>
      <c r="I52" s="8" t="s">
        <v>214</v>
      </c>
    </row>
    <row r="53" s="2" customFormat="1" ht="35" customHeight="1" spans="1:9">
      <c r="A53" s="8"/>
      <c r="B53" s="8"/>
      <c r="C53" s="8"/>
      <c r="D53" s="7"/>
      <c r="E53" s="6"/>
      <c r="F53" s="6" t="s">
        <v>234</v>
      </c>
      <c r="G53" s="6" t="s">
        <v>216</v>
      </c>
      <c r="H53" s="9">
        <v>3</v>
      </c>
      <c r="I53" s="8" t="s">
        <v>214</v>
      </c>
    </row>
    <row r="54" s="2" customFormat="1" ht="35" customHeight="1" spans="1:9">
      <c r="A54" s="8">
        <v>5</v>
      </c>
      <c r="B54" s="8" t="s">
        <v>287</v>
      </c>
      <c r="C54" s="8" t="s">
        <v>69</v>
      </c>
      <c r="D54" s="7">
        <v>2</v>
      </c>
      <c r="E54" s="6" t="s">
        <v>218</v>
      </c>
      <c r="F54" s="6" t="s">
        <v>288</v>
      </c>
      <c r="G54" s="6" t="s">
        <v>213</v>
      </c>
      <c r="H54" s="9">
        <v>2</v>
      </c>
      <c r="I54" s="8" t="s">
        <v>214</v>
      </c>
    </row>
    <row r="55" s="2" customFormat="1" ht="35" customHeight="1" spans="1:9">
      <c r="A55" s="8"/>
      <c r="B55" s="8"/>
      <c r="C55" s="8"/>
      <c r="D55" s="7">
        <v>6</v>
      </c>
      <c r="E55" s="6" t="s">
        <v>289</v>
      </c>
      <c r="F55" s="6" t="s">
        <v>290</v>
      </c>
      <c r="G55" s="6" t="s">
        <v>213</v>
      </c>
      <c r="H55" s="9">
        <v>6</v>
      </c>
      <c r="I55" s="8" t="s">
        <v>214</v>
      </c>
    </row>
    <row r="56" s="2" customFormat="1" ht="35" customHeight="1" spans="1:9">
      <c r="A56" s="8"/>
      <c r="B56" s="8"/>
      <c r="C56" s="8"/>
      <c r="D56" s="7">
        <v>6</v>
      </c>
      <c r="E56" s="6" t="s">
        <v>291</v>
      </c>
      <c r="F56" s="6" t="s">
        <v>290</v>
      </c>
      <c r="G56" s="6" t="s">
        <v>213</v>
      </c>
      <c r="H56" s="9">
        <v>6</v>
      </c>
      <c r="I56" s="8" t="s">
        <v>214</v>
      </c>
    </row>
    <row r="57" s="2" customFormat="1" ht="35" customHeight="1" spans="1:9">
      <c r="A57" s="8"/>
      <c r="B57" s="8"/>
      <c r="C57" s="8"/>
      <c r="D57" s="7">
        <v>5</v>
      </c>
      <c r="E57" s="6" t="s">
        <v>221</v>
      </c>
      <c r="F57" s="6" t="s">
        <v>292</v>
      </c>
      <c r="G57" s="6" t="s">
        <v>293</v>
      </c>
      <c r="H57" s="9">
        <v>0.5</v>
      </c>
      <c r="I57" s="8" t="s">
        <v>214</v>
      </c>
    </row>
    <row r="58" s="2" customFormat="1" ht="35" customHeight="1" spans="1:9">
      <c r="A58" s="8"/>
      <c r="B58" s="8"/>
      <c r="C58" s="8"/>
      <c r="D58" s="7"/>
      <c r="E58" s="6"/>
      <c r="F58" s="6" t="s">
        <v>294</v>
      </c>
      <c r="G58" s="6" t="s">
        <v>295</v>
      </c>
      <c r="H58" s="9">
        <v>0.5</v>
      </c>
      <c r="I58" s="8" t="s">
        <v>214</v>
      </c>
    </row>
    <row r="59" s="2" customFormat="1" ht="35" customHeight="1" spans="1:9">
      <c r="A59" s="8"/>
      <c r="B59" s="8"/>
      <c r="C59" s="8"/>
      <c r="D59" s="7"/>
      <c r="E59" s="6"/>
      <c r="F59" s="6" t="s">
        <v>296</v>
      </c>
      <c r="G59" s="6" t="s">
        <v>225</v>
      </c>
      <c r="H59" s="9">
        <v>4</v>
      </c>
      <c r="I59" s="8" t="s">
        <v>214</v>
      </c>
    </row>
    <row r="60" s="2" customFormat="1" ht="35" customHeight="1" spans="1:9">
      <c r="A60" s="8">
        <v>6</v>
      </c>
      <c r="B60" s="8" t="s">
        <v>297</v>
      </c>
      <c r="C60" s="8" t="s">
        <v>70</v>
      </c>
      <c r="D60" s="7">
        <v>50</v>
      </c>
      <c r="E60" s="6" t="s">
        <v>298</v>
      </c>
      <c r="F60" s="6" t="s">
        <v>299</v>
      </c>
      <c r="G60" s="6" t="s">
        <v>225</v>
      </c>
      <c r="H60" s="9">
        <v>11.5</v>
      </c>
      <c r="I60" s="8" t="s">
        <v>214</v>
      </c>
    </row>
    <row r="61" s="2" customFormat="1" ht="35" customHeight="1" spans="1:9">
      <c r="A61" s="8"/>
      <c r="B61" s="8"/>
      <c r="C61" s="8"/>
      <c r="D61" s="7"/>
      <c r="E61" s="6"/>
      <c r="F61" s="6"/>
      <c r="G61" s="6" t="s">
        <v>227</v>
      </c>
      <c r="H61" s="9">
        <v>1.5</v>
      </c>
      <c r="I61" s="8" t="s">
        <v>214</v>
      </c>
    </row>
    <row r="62" s="2" customFormat="1" ht="35" customHeight="1" spans="1:9">
      <c r="A62" s="8"/>
      <c r="B62" s="8"/>
      <c r="C62" s="8"/>
      <c r="D62" s="7"/>
      <c r="E62" s="6"/>
      <c r="F62" s="6"/>
      <c r="G62" s="6" t="s">
        <v>300</v>
      </c>
      <c r="H62" s="9">
        <v>3</v>
      </c>
      <c r="I62" s="8" t="s">
        <v>214</v>
      </c>
    </row>
    <row r="63" s="2" customFormat="1" ht="35" customHeight="1" spans="1:9">
      <c r="A63" s="8"/>
      <c r="B63" s="8"/>
      <c r="C63" s="8"/>
      <c r="D63" s="7"/>
      <c r="E63" s="6"/>
      <c r="F63" s="6"/>
      <c r="G63" s="6" t="s">
        <v>244</v>
      </c>
      <c r="H63" s="9">
        <v>0.5</v>
      </c>
      <c r="I63" s="8" t="s">
        <v>214</v>
      </c>
    </row>
    <row r="64" s="2" customFormat="1" ht="35" customHeight="1" spans="1:9">
      <c r="A64" s="8"/>
      <c r="B64" s="8"/>
      <c r="C64" s="8"/>
      <c r="D64" s="7"/>
      <c r="E64" s="6"/>
      <c r="F64" s="6"/>
      <c r="G64" s="6" t="s">
        <v>301</v>
      </c>
      <c r="H64" s="9">
        <v>0.5</v>
      </c>
      <c r="I64" s="8" t="s">
        <v>214</v>
      </c>
    </row>
    <row r="65" s="2" customFormat="1" ht="35" customHeight="1" spans="1:9">
      <c r="A65" s="8"/>
      <c r="B65" s="8"/>
      <c r="C65" s="8"/>
      <c r="D65" s="7"/>
      <c r="E65" s="6"/>
      <c r="F65" s="6"/>
      <c r="G65" s="6" t="s">
        <v>284</v>
      </c>
      <c r="H65" s="9">
        <v>2</v>
      </c>
      <c r="I65" s="8" t="s">
        <v>214</v>
      </c>
    </row>
    <row r="66" s="2" customFormat="1" ht="35" customHeight="1" spans="1:9">
      <c r="A66" s="8"/>
      <c r="B66" s="8"/>
      <c r="C66" s="8"/>
      <c r="D66" s="7"/>
      <c r="E66" s="6"/>
      <c r="F66" s="6"/>
      <c r="G66" s="6" t="s">
        <v>229</v>
      </c>
      <c r="H66" s="9">
        <v>1</v>
      </c>
      <c r="I66" s="8" t="s">
        <v>214</v>
      </c>
    </row>
    <row r="67" s="2" customFormat="1" ht="35" customHeight="1" spans="1:9">
      <c r="A67" s="8"/>
      <c r="B67" s="8"/>
      <c r="C67" s="8"/>
      <c r="D67" s="7"/>
      <c r="E67" s="6"/>
      <c r="F67" s="6" t="s">
        <v>302</v>
      </c>
      <c r="G67" s="6" t="s">
        <v>293</v>
      </c>
      <c r="H67" s="9">
        <v>12</v>
      </c>
      <c r="I67" s="8" t="s">
        <v>214</v>
      </c>
    </row>
    <row r="68" s="2" customFormat="1" ht="35" customHeight="1" spans="1:9">
      <c r="A68" s="8"/>
      <c r="B68" s="8"/>
      <c r="C68" s="8"/>
      <c r="D68" s="7"/>
      <c r="E68" s="6"/>
      <c r="F68" s="6"/>
      <c r="G68" s="6" t="s">
        <v>303</v>
      </c>
      <c r="H68" s="9">
        <v>5</v>
      </c>
      <c r="I68" s="8" t="s">
        <v>214</v>
      </c>
    </row>
    <row r="69" s="2" customFormat="1" ht="35" customHeight="1" spans="1:9">
      <c r="A69" s="8"/>
      <c r="B69" s="8"/>
      <c r="C69" s="8"/>
      <c r="D69" s="7"/>
      <c r="E69" s="6"/>
      <c r="F69" s="6"/>
      <c r="G69" s="6" t="s">
        <v>286</v>
      </c>
      <c r="H69" s="9">
        <v>1.5</v>
      </c>
      <c r="I69" s="8" t="s">
        <v>214</v>
      </c>
    </row>
    <row r="70" s="2" customFormat="1" ht="35" customHeight="1" spans="1:9">
      <c r="A70" s="8"/>
      <c r="B70" s="8"/>
      <c r="C70" s="8"/>
      <c r="D70" s="7"/>
      <c r="E70" s="6"/>
      <c r="F70" s="6"/>
      <c r="G70" s="6" t="s">
        <v>295</v>
      </c>
      <c r="H70" s="9">
        <v>2.2</v>
      </c>
      <c r="I70" s="8" t="s">
        <v>214</v>
      </c>
    </row>
    <row r="71" s="2" customFormat="1" ht="35" customHeight="1" spans="1:9">
      <c r="A71" s="8"/>
      <c r="B71" s="8"/>
      <c r="C71" s="8"/>
      <c r="D71" s="7"/>
      <c r="E71" s="6"/>
      <c r="F71" s="6"/>
      <c r="G71" s="6" t="s">
        <v>242</v>
      </c>
      <c r="H71" s="9">
        <v>4.35</v>
      </c>
      <c r="I71" s="8" t="s">
        <v>214</v>
      </c>
    </row>
    <row r="72" s="2" customFormat="1" ht="35" customHeight="1" spans="1:9">
      <c r="A72" s="8"/>
      <c r="B72" s="8"/>
      <c r="C72" s="8"/>
      <c r="D72" s="7"/>
      <c r="E72" s="6"/>
      <c r="F72" s="6"/>
      <c r="G72" s="6" t="s">
        <v>281</v>
      </c>
      <c r="H72" s="9">
        <v>4.95</v>
      </c>
      <c r="I72" s="8" t="s">
        <v>214</v>
      </c>
    </row>
    <row r="73" s="2" customFormat="1" ht="35" customHeight="1" spans="1:9">
      <c r="A73" s="8"/>
      <c r="B73" s="8"/>
      <c r="C73" s="8"/>
      <c r="D73" s="7">
        <v>400</v>
      </c>
      <c r="E73" s="6" t="s">
        <v>304</v>
      </c>
      <c r="F73" s="6" t="s">
        <v>305</v>
      </c>
      <c r="G73" s="6" t="s">
        <v>306</v>
      </c>
      <c r="H73" s="9">
        <v>400</v>
      </c>
      <c r="I73" s="8" t="s">
        <v>214</v>
      </c>
    </row>
    <row r="74" s="2" customFormat="1" ht="35" customHeight="1" spans="1:9">
      <c r="A74" s="8"/>
      <c r="B74" s="8"/>
      <c r="C74" s="8"/>
      <c r="D74" s="7">
        <v>5</v>
      </c>
      <c r="E74" s="6" t="s">
        <v>218</v>
      </c>
      <c r="F74" s="6" t="s">
        <v>307</v>
      </c>
      <c r="G74" s="6" t="s">
        <v>220</v>
      </c>
      <c r="H74" s="9">
        <v>5</v>
      </c>
      <c r="I74" s="8" t="s">
        <v>214</v>
      </c>
    </row>
    <row r="75" s="2" customFormat="1" ht="35" customHeight="1" spans="1:9">
      <c r="A75" s="8">
        <v>7</v>
      </c>
      <c r="B75" s="8" t="s">
        <v>308</v>
      </c>
      <c r="C75" s="8" t="s">
        <v>71</v>
      </c>
      <c r="D75" s="7">
        <v>11.9</v>
      </c>
      <c r="E75" s="6" t="s">
        <v>309</v>
      </c>
      <c r="F75" s="6" t="s">
        <v>310</v>
      </c>
      <c r="G75" s="6" t="s">
        <v>268</v>
      </c>
      <c r="H75" s="9">
        <v>5.15</v>
      </c>
      <c r="I75" s="8" t="s">
        <v>214</v>
      </c>
    </row>
    <row r="76" s="2" customFormat="1" ht="35" customHeight="1" spans="1:9">
      <c r="A76" s="8"/>
      <c r="B76" s="8"/>
      <c r="C76" s="8"/>
      <c r="D76" s="7"/>
      <c r="E76" s="6"/>
      <c r="F76" s="6" t="s">
        <v>311</v>
      </c>
      <c r="G76" s="6" t="s">
        <v>213</v>
      </c>
      <c r="H76" s="9">
        <v>4.8</v>
      </c>
      <c r="I76" s="8" t="s">
        <v>214</v>
      </c>
    </row>
    <row r="77" s="2" customFormat="1" ht="35" customHeight="1" spans="1:9">
      <c r="A77" s="8"/>
      <c r="B77" s="8"/>
      <c r="C77" s="8"/>
      <c r="D77" s="7"/>
      <c r="E77" s="6"/>
      <c r="F77" s="6" t="s">
        <v>312</v>
      </c>
      <c r="G77" s="6" t="s">
        <v>240</v>
      </c>
      <c r="H77" s="9">
        <v>0.16</v>
      </c>
      <c r="I77" s="8" t="s">
        <v>214</v>
      </c>
    </row>
    <row r="78" s="2" customFormat="1" ht="35" customHeight="1" spans="1:9">
      <c r="A78" s="8"/>
      <c r="B78" s="8"/>
      <c r="C78" s="8"/>
      <c r="D78" s="7"/>
      <c r="E78" s="6"/>
      <c r="F78" s="6" t="s">
        <v>313</v>
      </c>
      <c r="G78" s="6" t="s">
        <v>227</v>
      </c>
      <c r="H78" s="9">
        <v>1</v>
      </c>
      <c r="I78" s="8" t="s">
        <v>214</v>
      </c>
    </row>
    <row r="79" s="2" customFormat="1" ht="35" customHeight="1" spans="1:9">
      <c r="A79" s="8"/>
      <c r="B79" s="8"/>
      <c r="C79" s="8"/>
      <c r="D79" s="7"/>
      <c r="E79" s="6"/>
      <c r="F79" s="6" t="s">
        <v>314</v>
      </c>
      <c r="G79" s="6" t="s">
        <v>315</v>
      </c>
      <c r="H79" s="9">
        <v>0.1</v>
      </c>
      <c r="I79" s="8" t="s">
        <v>214</v>
      </c>
    </row>
    <row r="80" s="2" customFormat="1" ht="35" customHeight="1" spans="1:9">
      <c r="A80" s="8"/>
      <c r="B80" s="8"/>
      <c r="C80" s="8"/>
      <c r="D80" s="7"/>
      <c r="E80" s="6"/>
      <c r="F80" s="6" t="s">
        <v>316</v>
      </c>
      <c r="G80" s="6" t="s">
        <v>301</v>
      </c>
      <c r="H80" s="9">
        <v>0.13</v>
      </c>
      <c r="I80" s="8" t="s">
        <v>214</v>
      </c>
    </row>
    <row r="81" s="2" customFormat="1" ht="35" customHeight="1" spans="1:9">
      <c r="A81" s="8"/>
      <c r="B81" s="8"/>
      <c r="C81" s="8"/>
      <c r="D81" s="7"/>
      <c r="E81" s="6"/>
      <c r="F81" s="6" t="s">
        <v>317</v>
      </c>
      <c r="G81" s="6" t="s">
        <v>231</v>
      </c>
      <c r="H81" s="9">
        <v>0.56</v>
      </c>
      <c r="I81" s="8" t="s">
        <v>214</v>
      </c>
    </row>
    <row r="82" s="2" customFormat="1" ht="35" customHeight="1" spans="1:9">
      <c r="A82" s="8"/>
      <c r="B82" s="8"/>
      <c r="C82" s="8"/>
      <c r="D82" s="7">
        <v>50</v>
      </c>
      <c r="E82" s="6" t="s">
        <v>318</v>
      </c>
      <c r="F82" s="6" t="s">
        <v>319</v>
      </c>
      <c r="G82" s="6" t="s">
        <v>320</v>
      </c>
      <c r="H82" s="9">
        <v>20</v>
      </c>
      <c r="I82" s="8" t="s">
        <v>214</v>
      </c>
    </row>
    <row r="83" s="2" customFormat="1" ht="35" customHeight="1" spans="1:9">
      <c r="A83" s="8"/>
      <c r="B83" s="8"/>
      <c r="C83" s="8"/>
      <c r="D83" s="7"/>
      <c r="E83" s="6"/>
      <c r="F83" s="6" t="s">
        <v>321</v>
      </c>
      <c r="G83" s="6" t="s">
        <v>322</v>
      </c>
      <c r="H83" s="9">
        <v>7</v>
      </c>
      <c r="I83" s="8" t="s">
        <v>214</v>
      </c>
    </row>
    <row r="84" s="2" customFormat="1" ht="35" customHeight="1" spans="1:9">
      <c r="A84" s="8"/>
      <c r="B84" s="8"/>
      <c r="C84" s="8"/>
      <c r="D84" s="7"/>
      <c r="E84" s="6"/>
      <c r="F84" s="6" t="s">
        <v>323</v>
      </c>
      <c r="G84" s="6" t="s">
        <v>324</v>
      </c>
      <c r="H84" s="9">
        <v>23</v>
      </c>
      <c r="I84" s="8" t="s">
        <v>214</v>
      </c>
    </row>
    <row r="85" s="2" customFormat="1" ht="35" customHeight="1" spans="1:9">
      <c r="A85" s="8"/>
      <c r="B85" s="8"/>
      <c r="C85" s="8"/>
      <c r="D85" s="7">
        <v>1</v>
      </c>
      <c r="E85" s="6" t="s">
        <v>325</v>
      </c>
      <c r="F85" s="6" t="s">
        <v>216</v>
      </c>
      <c r="G85" s="6" t="s">
        <v>216</v>
      </c>
      <c r="H85" s="9">
        <v>0.44</v>
      </c>
      <c r="I85" s="8" t="s">
        <v>214</v>
      </c>
    </row>
    <row r="86" s="2" customFormat="1" ht="35" customHeight="1" spans="1:9">
      <c r="A86" s="8"/>
      <c r="B86" s="8"/>
      <c r="C86" s="8"/>
      <c r="D86" s="7"/>
      <c r="E86" s="6"/>
      <c r="F86" s="6" t="s">
        <v>307</v>
      </c>
      <c r="G86" s="6" t="s">
        <v>220</v>
      </c>
      <c r="H86" s="9">
        <v>0.56</v>
      </c>
      <c r="I86" s="8" t="s">
        <v>214</v>
      </c>
    </row>
    <row r="87" s="2" customFormat="1" ht="35" customHeight="1" spans="1:9">
      <c r="A87" s="8"/>
      <c r="B87" s="8"/>
      <c r="C87" s="8"/>
      <c r="D87" s="7">
        <v>7.988</v>
      </c>
      <c r="E87" s="6" t="s">
        <v>218</v>
      </c>
      <c r="F87" s="6" t="s">
        <v>294</v>
      </c>
      <c r="G87" s="6" t="s">
        <v>295</v>
      </c>
      <c r="H87" s="9">
        <v>0.08</v>
      </c>
      <c r="I87" s="8" t="s">
        <v>214</v>
      </c>
    </row>
    <row r="88" s="2" customFormat="1" ht="35" customHeight="1" spans="1:9">
      <c r="A88" s="8"/>
      <c r="B88" s="8"/>
      <c r="C88" s="8"/>
      <c r="D88" s="7"/>
      <c r="E88" s="6"/>
      <c r="F88" s="6" t="s">
        <v>307</v>
      </c>
      <c r="G88" s="6" t="s">
        <v>220</v>
      </c>
      <c r="H88" s="9">
        <v>3.388</v>
      </c>
      <c r="I88" s="8" t="s">
        <v>214</v>
      </c>
    </row>
    <row r="89" s="2" customFormat="1" ht="35" customHeight="1" spans="1:9">
      <c r="A89" s="8"/>
      <c r="B89" s="8"/>
      <c r="C89" s="8"/>
      <c r="D89" s="7"/>
      <c r="E89" s="6"/>
      <c r="F89" s="6" t="s">
        <v>313</v>
      </c>
      <c r="G89" s="6" t="s">
        <v>227</v>
      </c>
      <c r="H89" s="9">
        <v>0.75</v>
      </c>
      <c r="I89" s="8" t="s">
        <v>214</v>
      </c>
    </row>
    <row r="90" s="2" customFormat="1" ht="35" customHeight="1" spans="1:9">
      <c r="A90" s="8"/>
      <c r="B90" s="8"/>
      <c r="C90" s="8"/>
      <c r="D90" s="7"/>
      <c r="E90" s="6"/>
      <c r="F90" s="6" t="s">
        <v>326</v>
      </c>
      <c r="G90" s="6" t="s">
        <v>242</v>
      </c>
      <c r="H90" s="9">
        <v>0.17</v>
      </c>
      <c r="I90" s="8" t="s">
        <v>214</v>
      </c>
    </row>
    <row r="91" s="2" customFormat="1" ht="35" customHeight="1" spans="1:9">
      <c r="A91" s="8"/>
      <c r="B91" s="8"/>
      <c r="C91" s="8"/>
      <c r="D91" s="7"/>
      <c r="E91" s="6"/>
      <c r="F91" s="6" t="s">
        <v>234</v>
      </c>
      <c r="G91" s="6" t="s">
        <v>216</v>
      </c>
      <c r="H91" s="9">
        <v>3.6</v>
      </c>
      <c r="I91" s="8" t="s">
        <v>214</v>
      </c>
    </row>
    <row r="92" s="2" customFormat="1" ht="35" customHeight="1" spans="1:9">
      <c r="A92" s="8"/>
      <c r="B92" s="8"/>
      <c r="C92" s="8"/>
      <c r="D92" s="7">
        <v>5</v>
      </c>
      <c r="E92" s="6" t="s">
        <v>221</v>
      </c>
      <c r="F92" s="6" t="s">
        <v>311</v>
      </c>
      <c r="G92" s="6" t="s">
        <v>213</v>
      </c>
      <c r="H92" s="9">
        <v>3</v>
      </c>
      <c r="I92" s="8" t="s">
        <v>214</v>
      </c>
    </row>
    <row r="93" s="2" customFormat="1" ht="35" customHeight="1" spans="1:9">
      <c r="A93" s="8"/>
      <c r="B93" s="8"/>
      <c r="C93" s="8"/>
      <c r="D93" s="7"/>
      <c r="E93" s="6"/>
      <c r="F93" s="6" t="s">
        <v>327</v>
      </c>
      <c r="G93" s="6" t="s">
        <v>225</v>
      </c>
      <c r="H93" s="9">
        <v>1</v>
      </c>
      <c r="I93" s="8" t="s">
        <v>214</v>
      </c>
    </row>
    <row r="94" s="2" customFormat="1" ht="35" customHeight="1" spans="1:9">
      <c r="A94" s="8"/>
      <c r="B94" s="8"/>
      <c r="C94" s="8"/>
      <c r="D94" s="7"/>
      <c r="E94" s="6"/>
      <c r="F94" s="6" t="s">
        <v>328</v>
      </c>
      <c r="G94" s="6" t="s">
        <v>227</v>
      </c>
      <c r="H94" s="9">
        <v>1</v>
      </c>
      <c r="I94" s="8" t="s">
        <v>214</v>
      </c>
    </row>
    <row r="95" s="2" customFormat="1" ht="35" customHeight="1" spans="1:9">
      <c r="A95" s="8">
        <v>8</v>
      </c>
      <c r="B95" s="8" t="s">
        <v>329</v>
      </c>
      <c r="C95" s="8" t="s">
        <v>73</v>
      </c>
      <c r="D95" s="7">
        <v>3.6</v>
      </c>
      <c r="E95" s="6" t="s">
        <v>330</v>
      </c>
      <c r="F95" s="6" t="s">
        <v>331</v>
      </c>
      <c r="G95" s="6" t="s">
        <v>332</v>
      </c>
      <c r="H95" s="9">
        <v>3.6</v>
      </c>
      <c r="I95" s="8" t="s">
        <v>214</v>
      </c>
    </row>
    <row r="96" s="2" customFormat="1" ht="35" customHeight="1" spans="1:9">
      <c r="A96" s="8">
        <v>9</v>
      </c>
      <c r="B96" s="8" t="s">
        <v>333</v>
      </c>
      <c r="C96" s="8" t="s">
        <v>74</v>
      </c>
      <c r="D96" s="7">
        <v>1.498</v>
      </c>
      <c r="E96" s="6" t="s">
        <v>218</v>
      </c>
      <c r="F96" s="6" t="s">
        <v>334</v>
      </c>
      <c r="G96" s="6" t="s">
        <v>220</v>
      </c>
      <c r="H96" s="9">
        <v>0.064</v>
      </c>
      <c r="I96" s="8" t="s">
        <v>214</v>
      </c>
    </row>
    <row r="97" s="2" customFormat="1" ht="35" customHeight="1" spans="1:9">
      <c r="A97" s="8"/>
      <c r="B97" s="8"/>
      <c r="C97" s="8"/>
      <c r="D97" s="7"/>
      <c r="E97" s="6"/>
      <c r="F97" s="6" t="s">
        <v>335</v>
      </c>
      <c r="G97" s="6" t="s">
        <v>220</v>
      </c>
      <c r="H97" s="9">
        <v>0.224</v>
      </c>
      <c r="I97" s="8" t="s">
        <v>214</v>
      </c>
    </row>
    <row r="98" s="2" customFormat="1" ht="35" customHeight="1" spans="1:9">
      <c r="A98" s="8"/>
      <c r="B98" s="8"/>
      <c r="C98" s="8"/>
      <c r="D98" s="7"/>
      <c r="E98" s="6"/>
      <c r="F98" s="6" t="s">
        <v>336</v>
      </c>
      <c r="G98" s="6" t="s">
        <v>337</v>
      </c>
      <c r="H98" s="9">
        <v>0.55</v>
      </c>
      <c r="I98" s="8" t="s">
        <v>214</v>
      </c>
    </row>
    <row r="99" s="2" customFormat="1" ht="35" customHeight="1" spans="1:9">
      <c r="A99" s="8"/>
      <c r="B99" s="8"/>
      <c r="C99" s="8"/>
      <c r="D99" s="7"/>
      <c r="E99" s="6"/>
      <c r="F99" s="6" t="s">
        <v>338</v>
      </c>
      <c r="G99" s="6" t="s">
        <v>300</v>
      </c>
      <c r="H99" s="9">
        <v>0.45</v>
      </c>
      <c r="I99" s="8" t="s">
        <v>214</v>
      </c>
    </row>
    <row r="100" s="2" customFormat="1" ht="35" customHeight="1" spans="1:9">
      <c r="A100" s="8"/>
      <c r="B100" s="8"/>
      <c r="C100" s="8"/>
      <c r="D100" s="7"/>
      <c r="E100" s="6"/>
      <c r="F100" s="6" t="s">
        <v>339</v>
      </c>
      <c r="G100" s="6" t="s">
        <v>340</v>
      </c>
      <c r="H100" s="9">
        <v>0.21</v>
      </c>
      <c r="I100" s="8" t="s">
        <v>214</v>
      </c>
    </row>
    <row r="101" s="2" customFormat="1" ht="35" customHeight="1" spans="1:9">
      <c r="A101" s="8"/>
      <c r="B101" s="8"/>
      <c r="C101" s="8"/>
      <c r="D101" s="7">
        <v>1.498</v>
      </c>
      <c r="E101" s="6" t="s">
        <v>221</v>
      </c>
      <c r="F101" s="6" t="s">
        <v>334</v>
      </c>
      <c r="G101" s="6" t="s">
        <v>220</v>
      </c>
      <c r="H101" s="9">
        <v>0.064</v>
      </c>
      <c r="I101" s="8" t="s">
        <v>214</v>
      </c>
    </row>
    <row r="102" s="2" customFormat="1" ht="35" customHeight="1" spans="1:9">
      <c r="A102" s="8"/>
      <c r="B102" s="8"/>
      <c r="C102" s="8"/>
      <c r="D102" s="7"/>
      <c r="E102" s="6"/>
      <c r="F102" s="6" t="s">
        <v>335</v>
      </c>
      <c r="G102" s="6" t="s">
        <v>220</v>
      </c>
      <c r="H102" s="9">
        <v>0.224</v>
      </c>
      <c r="I102" s="8" t="s">
        <v>214</v>
      </c>
    </row>
    <row r="103" s="2" customFormat="1" ht="35" customHeight="1" spans="1:9">
      <c r="A103" s="8"/>
      <c r="B103" s="8"/>
      <c r="C103" s="8"/>
      <c r="D103" s="7"/>
      <c r="E103" s="6"/>
      <c r="F103" s="6" t="s">
        <v>338</v>
      </c>
      <c r="G103" s="6" t="s">
        <v>300</v>
      </c>
      <c r="H103" s="9">
        <v>0.45</v>
      </c>
      <c r="I103" s="8" t="s">
        <v>214</v>
      </c>
    </row>
    <row r="104" s="2" customFormat="1" ht="35" customHeight="1" spans="1:9">
      <c r="A104" s="8"/>
      <c r="B104" s="8"/>
      <c r="C104" s="8"/>
      <c r="D104" s="7"/>
      <c r="E104" s="6"/>
      <c r="F104" s="6" t="s">
        <v>339</v>
      </c>
      <c r="G104" s="6" t="s">
        <v>340</v>
      </c>
      <c r="H104" s="9">
        <v>0.21</v>
      </c>
      <c r="I104" s="8" t="s">
        <v>214</v>
      </c>
    </row>
    <row r="105" s="2" customFormat="1" ht="35" customHeight="1" spans="1:9">
      <c r="A105" s="8"/>
      <c r="B105" s="8"/>
      <c r="C105" s="8"/>
      <c r="D105" s="7"/>
      <c r="E105" s="6"/>
      <c r="F105" s="6" t="s">
        <v>341</v>
      </c>
      <c r="G105" s="6" t="s">
        <v>337</v>
      </c>
      <c r="H105" s="9">
        <v>0.55</v>
      </c>
      <c r="I105" s="8" t="s">
        <v>214</v>
      </c>
    </row>
    <row r="106" s="2" customFormat="1" ht="35" customHeight="1" spans="1:9">
      <c r="A106" s="8">
        <v>10</v>
      </c>
      <c r="B106" s="8" t="s">
        <v>342</v>
      </c>
      <c r="C106" s="8" t="s">
        <v>75</v>
      </c>
      <c r="D106" s="7">
        <v>2.4</v>
      </c>
      <c r="E106" s="6" t="s">
        <v>218</v>
      </c>
      <c r="F106" s="6" t="s">
        <v>343</v>
      </c>
      <c r="G106" s="6" t="s">
        <v>225</v>
      </c>
      <c r="H106" s="9">
        <v>1</v>
      </c>
      <c r="I106" s="8" t="s">
        <v>214</v>
      </c>
    </row>
    <row r="107" s="2" customFormat="1" ht="35" customHeight="1" spans="1:9">
      <c r="A107" s="8"/>
      <c r="B107" s="8"/>
      <c r="C107" s="8"/>
      <c r="D107" s="7"/>
      <c r="E107" s="6"/>
      <c r="F107" s="6" t="s">
        <v>344</v>
      </c>
      <c r="G107" s="6" t="s">
        <v>213</v>
      </c>
      <c r="H107" s="9">
        <v>0.8</v>
      </c>
      <c r="I107" s="8" t="s">
        <v>214</v>
      </c>
    </row>
    <row r="108" s="2" customFormat="1" ht="35" customHeight="1" spans="1:9">
      <c r="A108" s="8"/>
      <c r="B108" s="8"/>
      <c r="C108" s="8"/>
      <c r="D108" s="7"/>
      <c r="E108" s="6"/>
      <c r="F108" s="6" t="s">
        <v>345</v>
      </c>
      <c r="G108" s="6" t="s">
        <v>220</v>
      </c>
      <c r="H108" s="9">
        <v>0.6</v>
      </c>
      <c r="I108" s="8" t="s">
        <v>214</v>
      </c>
    </row>
    <row r="109" s="2" customFormat="1" ht="35" customHeight="1" spans="1:9">
      <c r="A109" s="8"/>
      <c r="B109" s="8"/>
      <c r="C109" s="8"/>
      <c r="D109" s="7">
        <v>2</v>
      </c>
      <c r="E109" s="6" t="s">
        <v>346</v>
      </c>
      <c r="F109" s="6" t="s">
        <v>347</v>
      </c>
      <c r="G109" s="6" t="s">
        <v>213</v>
      </c>
      <c r="H109" s="9">
        <v>2</v>
      </c>
      <c r="I109" s="8" t="s">
        <v>214</v>
      </c>
    </row>
    <row r="110" s="2" customFormat="1" ht="35" customHeight="1" spans="1:9">
      <c r="A110" s="8"/>
      <c r="B110" s="8"/>
      <c r="C110" s="8"/>
      <c r="D110" s="7">
        <v>0.4</v>
      </c>
      <c r="E110" s="6" t="s">
        <v>348</v>
      </c>
      <c r="F110" s="6" t="s">
        <v>349</v>
      </c>
      <c r="G110" s="6" t="s">
        <v>213</v>
      </c>
      <c r="H110" s="9">
        <v>0.4</v>
      </c>
      <c r="I110" s="8" t="s">
        <v>214</v>
      </c>
    </row>
    <row r="111" s="2" customFormat="1" ht="35" customHeight="1" spans="1:9">
      <c r="A111" s="8"/>
      <c r="B111" s="8"/>
      <c r="C111" s="8"/>
      <c r="D111" s="7">
        <v>2</v>
      </c>
      <c r="E111" s="6" t="s">
        <v>350</v>
      </c>
      <c r="F111" s="6" t="s">
        <v>351</v>
      </c>
      <c r="G111" s="6" t="s">
        <v>275</v>
      </c>
      <c r="H111" s="9">
        <v>2</v>
      </c>
      <c r="I111" s="8" t="s">
        <v>214</v>
      </c>
    </row>
    <row r="112" s="2" customFormat="1" ht="35" customHeight="1" spans="1:9">
      <c r="A112" s="8">
        <v>11</v>
      </c>
      <c r="B112" s="8" t="s">
        <v>352</v>
      </c>
      <c r="C112" s="8" t="s">
        <v>78</v>
      </c>
      <c r="D112" s="7">
        <v>6</v>
      </c>
      <c r="E112" s="6" t="s">
        <v>221</v>
      </c>
      <c r="F112" s="6" t="s">
        <v>278</v>
      </c>
      <c r="G112" s="6" t="s">
        <v>220</v>
      </c>
      <c r="H112" s="9">
        <v>0.64</v>
      </c>
      <c r="I112" s="8" t="s">
        <v>214</v>
      </c>
    </row>
    <row r="113" s="2" customFormat="1" ht="35" customHeight="1" spans="1:9">
      <c r="A113" s="8"/>
      <c r="B113" s="8"/>
      <c r="C113" s="8"/>
      <c r="D113" s="7"/>
      <c r="E113" s="6"/>
      <c r="F113" s="6" t="s">
        <v>279</v>
      </c>
      <c r="G113" s="6" t="s">
        <v>220</v>
      </c>
      <c r="H113" s="9">
        <v>4.36</v>
      </c>
      <c r="I113" s="8" t="s">
        <v>214</v>
      </c>
    </row>
    <row r="114" s="2" customFormat="1" ht="35" customHeight="1" spans="1:9">
      <c r="A114" s="8"/>
      <c r="B114" s="8"/>
      <c r="C114" s="8"/>
      <c r="D114" s="7"/>
      <c r="E114" s="6"/>
      <c r="F114" s="6" t="s">
        <v>353</v>
      </c>
      <c r="G114" s="6" t="s">
        <v>225</v>
      </c>
      <c r="H114" s="9">
        <v>1</v>
      </c>
      <c r="I114" s="8" t="s">
        <v>214</v>
      </c>
    </row>
    <row r="115" s="2" customFormat="1" ht="35" customHeight="1" spans="1:9">
      <c r="A115" s="8">
        <v>12</v>
      </c>
      <c r="B115" s="8" t="s">
        <v>354</v>
      </c>
      <c r="C115" s="8" t="s">
        <v>79</v>
      </c>
      <c r="D115" s="7">
        <v>3.72</v>
      </c>
      <c r="E115" s="6" t="s">
        <v>218</v>
      </c>
      <c r="F115" s="6" t="s">
        <v>355</v>
      </c>
      <c r="G115" s="6" t="s">
        <v>231</v>
      </c>
      <c r="H115" s="9">
        <v>0.5</v>
      </c>
      <c r="I115" s="8" t="s">
        <v>214</v>
      </c>
    </row>
    <row r="116" s="2" customFormat="1" ht="35" customHeight="1" spans="1:9">
      <c r="A116" s="8"/>
      <c r="B116" s="8"/>
      <c r="C116" s="8"/>
      <c r="D116" s="7"/>
      <c r="E116" s="6"/>
      <c r="F116" s="6" t="s">
        <v>356</v>
      </c>
      <c r="G116" s="6" t="s">
        <v>220</v>
      </c>
      <c r="H116" s="9">
        <v>0.22</v>
      </c>
      <c r="I116" s="8" t="s">
        <v>214</v>
      </c>
    </row>
    <row r="117" s="2" customFormat="1" ht="35" customHeight="1" spans="1:9">
      <c r="A117" s="8"/>
      <c r="B117" s="8"/>
      <c r="C117" s="8"/>
      <c r="D117" s="7"/>
      <c r="E117" s="6"/>
      <c r="F117" s="6" t="s">
        <v>312</v>
      </c>
      <c r="G117" s="6" t="s">
        <v>240</v>
      </c>
      <c r="H117" s="9">
        <v>3</v>
      </c>
      <c r="I117" s="8" t="s">
        <v>214</v>
      </c>
    </row>
    <row r="118" s="2" customFormat="1" ht="35" customHeight="1" spans="1:9">
      <c r="A118" s="8"/>
      <c r="B118" s="8"/>
      <c r="C118" s="8"/>
      <c r="D118" s="7">
        <v>6.7</v>
      </c>
      <c r="E118" s="6" t="s">
        <v>221</v>
      </c>
      <c r="F118" s="6" t="s">
        <v>357</v>
      </c>
      <c r="G118" s="6" t="s">
        <v>293</v>
      </c>
      <c r="H118" s="9">
        <v>0.5</v>
      </c>
      <c r="I118" s="8" t="s">
        <v>214</v>
      </c>
    </row>
    <row r="119" s="2" customFormat="1" ht="35" customHeight="1" spans="1:9">
      <c r="A119" s="8"/>
      <c r="B119" s="8"/>
      <c r="C119" s="8"/>
      <c r="D119" s="7"/>
      <c r="E119" s="6"/>
      <c r="F119" s="6" t="s">
        <v>358</v>
      </c>
      <c r="G119" s="6" t="s">
        <v>359</v>
      </c>
      <c r="H119" s="9">
        <v>2.2</v>
      </c>
      <c r="I119" s="8" t="s">
        <v>214</v>
      </c>
    </row>
    <row r="120" s="2" customFormat="1" ht="35" customHeight="1" spans="1:9">
      <c r="A120" s="8"/>
      <c r="B120" s="8"/>
      <c r="C120" s="8"/>
      <c r="D120" s="7"/>
      <c r="E120" s="6"/>
      <c r="F120" s="6" t="s">
        <v>360</v>
      </c>
      <c r="G120" s="6" t="s">
        <v>361</v>
      </c>
      <c r="H120" s="9">
        <v>0.3</v>
      </c>
      <c r="I120" s="8" t="s">
        <v>214</v>
      </c>
    </row>
    <row r="121" s="2" customFormat="1" ht="35" customHeight="1" spans="1:9">
      <c r="A121" s="8"/>
      <c r="B121" s="8"/>
      <c r="C121" s="8"/>
      <c r="D121" s="7"/>
      <c r="E121" s="6"/>
      <c r="F121" s="6" t="s">
        <v>362</v>
      </c>
      <c r="G121" s="6" t="s">
        <v>363</v>
      </c>
      <c r="H121" s="9">
        <v>2</v>
      </c>
      <c r="I121" s="8" t="s">
        <v>214</v>
      </c>
    </row>
    <row r="122" s="2" customFormat="1" ht="35" customHeight="1" spans="1:9">
      <c r="A122" s="8"/>
      <c r="B122" s="8"/>
      <c r="C122" s="8"/>
      <c r="D122" s="7"/>
      <c r="E122" s="6"/>
      <c r="F122" s="6" t="s">
        <v>364</v>
      </c>
      <c r="G122" s="6" t="s">
        <v>365</v>
      </c>
      <c r="H122" s="9">
        <v>0.2</v>
      </c>
      <c r="I122" s="8" t="s">
        <v>214</v>
      </c>
    </row>
    <row r="123" s="2" customFormat="1" ht="35" customHeight="1" spans="1:9">
      <c r="A123" s="8"/>
      <c r="B123" s="8"/>
      <c r="C123" s="8"/>
      <c r="D123" s="7"/>
      <c r="E123" s="6"/>
      <c r="F123" s="6" t="s">
        <v>366</v>
      </c>
      <c r="G123" s="6" t="s">
        <v>367</v>
      </c>
      <c r="H123" s="9">
        <v>0.15</v>
      </c>
      <c r="I123" s="8" t="s">
        <v>214</v>
      </c>
    </row>
    <row r="124" s="2" customFormat="1" ht="35" customHeight="1" spans="1:9">
      <c r="A124" s="8"/>
      <c r="B124" s="8"/>
      <c r="C124" s="8"/>
      <c r="D124" s="7"/>
      <c r="E124" s="6"/>
      <c r="F124" s="6" t="s">
        <v>368</v>
      </c>
      <c r="G124" s="6" t="s">
        <v>369</v>
      </c>
      <c r="H124" s="9">
        <v>0.7</v>
      </c>
      <c r="I124" s="8" t="s">
        <v>214</v>
      </c>
    </row>
    <row r="125" s="2" customFormat="1" ht="35" customHeight="1" spans="1:9">
      <c r="A125" s="8"/>
      <c r="B125" s="8"/>
      <c r="C125" s="8"/>
      <c r="D125" s="7"/>
      <c r="E125" s="6"/>
      <c r="F125" s="6" t="s">
        <v>370</v>
      </c>
      <c r="G125" s="6" t="s">
        <v>303</v>
      </c>
      <c r="H125" s="9">
        <v>0.65</v>
      </c>
      <c r="I125" s="8" t="s">
        <v>214</v>
      </c>
    </row>
    <row r="126" s="2" customFormat="1" ht="35" customHeight="1" spans="1:9">
      <c r="A126" s="8">
        <v>13</v>
      </c>
      <c r="B126" s="8" t="s">
        <v>371</v>
      </c>
      <c r="C126" s="8" t="s">
        <v>80</v>
      </c>
      <c r="D126" s="7">
        <v>2.6</v>
      </c>
      <c r="E126" s="6" t="s">
        <v>218</v>
      </c>
      <c r="F126" s="6" t="s">
        <v>372</v>
      </c>
      <c r="G126" s="6" t="s">
        <v>264</v>
      </c>
      <c r="H126" s="9">
        <v>2</v>
      </c>
      <c r="I126" s="8" t="s">
        <v>214</v>
      </c>
    </row>
    <row r="127" s="2" customFormat="1" ht="35" customHeight="1" spans="1:9">
      <c r="A127" s="8"/>
      <c r="B127" s="8"/>
      <c r="C127" s="8"/>
      <c r="D127" s="7"/>
      <c r="E127" s="6"/>
      <c r="F127" s="6" t="s">
        <v>373</v>
      </c>
      <c r="G127" s="6" t="s">
        <v>244</v>
      </c>
      <c r="H127" s="9">
        <v>0.6</v>
      </c>
      <c r="I127" s="8" t="s">
        <v>214</v>
      </c>
    </row>
    <row r="128" s="2" customFormat="1" ht="35" customHeight="1" spans="1:9">
      <c r="A128" s="8"/>
      <c r="B128" s="8"/>
      <c r="C128" s="8"/>
      <c r="D128" s="7">
        <v>3</v>
      </c>
      <c r="E128" s="6" t="s">
        <v>374</v>
      </c>
      <c r="F128" s="6" t="s">
        <v>375</v>
      </c>
      <c r="G128" s="6" t="s">
        <v>213</v>
      </c>
      <c r="H128" s="9">
        <v>3</v>
      </c>
      <c r="I128" s="8" t="s">
        <v>214</v>
      </c>
    </row>
    <row r="129" s="2" customFormat="1" ht="35" customHeight="1" spans="1:9">
      <c r="A129" s="8"/>
      <c r="B129" s="8"/>
      <c r="C129" s="8"/>
      <c r="D129" s="7">
        <v>25</v>
      </c>
      <c r="E129" s="6" t="s">
        <v>376</v>
      </c>
      <c r="F129" s="6" t="s">
        <v>377</v>
      </c>
      <c r="G129" s="6" t="s">
        <v>213</v>
      </c>
      <c r="H129" s="9">
        <v>25</v>
      </c>
      <c r="I129" s="8" t="s">
        <v>214</v>
      </c>
    </row>
    <row r="130" s="2" customFormat="1" ht="35" customHeight="1" spans="1:9">
      <c r="A130" s="8"/>
      <c r="B130" s="8"/>
      <c r="C130" s="8"/>
      <c r="D130" s="7">
        <v>84</v>
      </c>
      <c r="E130" s="6" t="s">
        <v>378</v>
      </c>
      <c r="F130" s="6" t="s">
        <v>379</v>
      </c>
      <c r="G130" s="6" t="s">
        <v>380</v>
      </c>
      <c r="H130" s="9">
        <v>84</v>
      </c>
      <c r="I130" s="8" t="s">
        <v>214</v>
      </c>
    </row>
    <row r="131" s="2" customFormat="1" ht="35" customHeight="1" spans="1:9">
      <c r="A131" s="8"/>
      <c r="B131" s="8"/>
      <c r="C131" s="8"/>
      <c r="D131" s="7">
        <v>0.6</v>
      </c>
      <c r="E131" s="6" t="s">
        <v>381</v>
      </c>
      <c r="F131" s="6" t="s">
        <v>382</v>
      </c>
      <c r="G131" s="6" t="s">
        <v>213</v>
      </c>
      <c r="H131" s="9">
        <v>0.6</v>
      </c>
      <c r="I131" s="8" t="s">
        <v>214</v>
      </c>
    </row>
    <row r="132" s="2" customFormat="1" ht="35" customHeight="1" spans="1:9">
      <c r="A132" s="8">
        <v>14</v>
      </c>
      <c r="B132" s="8" t="s">
        <v>383</v>
      </c>
      <c r="C132" s="8" t="s">
        <v>81</v>
      </c>
      <c r="D132" s="7">
        <v>0.8</v>
      </c>
      <c r="E132" s="6" t="s">
        <v>218</v>
      </c>
      <c r="F132" s="6" t="s">
        <v>384</v>
      </c>
      <c r="G132" s="6" t="s">
        <v>213</v>
      </c>
      <c r="H132" s="9">
        <v>0.4</v>
      </c>
      <c r="I132" s="8" t="s">
        <v>214</v>
      </c>
    </row>
    <row r="133" s="2" customFormat="1" ht="35" customHeight="1" spans="1:9">
      <c r="A133" s="8"/>
      <c r="B133" s="8"/>
      <c r="C133" s="8"/>
      <c r="D133" s="7"/>
      <c r="E133" s="6"/>
      <c r="F133" s="6" t="s">
        <v>307</v>
      </c>
      <c r="G133" s="6" t="s">
        <v>220</v>
      </c>
      <c r="H133" s="9">
        <v>0.4</v>
      </c>
      <c r="I133" s="8" t="s">
        <v>214</v>
      </c>
    </row>
    <row r="134" s="2" customFormat="1" ht="35" customHeight="1" spans="1:9">
      <c r="A134" s="8"/>
      <c r="B134" s="8"/>
      <c r="C134" s="8"/>
      <c r="D134" s="7">
        <v>28.3996</v>
      </c>
      <c r="E134" s="6" t="s">
        <v>385</v>
      </c>
      <c r="F134" s="6" t="s">
        <v>386</v>
      </c>
      <c r="G134" s="6" t="s">
        <v>213</v>
      </c>
      <c r="H134" s="9">
        <v>1</v>
      </c>
      <c r="I134" s="8" t="s">
        <v>214</v>
      </c>
    </row>
    <row r="135" s="2" customFormat="1" ht="35" customHeight="1" spans="1:9">
      <c r="A135" s="8"/>
      <c r="B135" s="8"/>
      <c r="C135" s="8"/>
      <c r="D135" s="7"/>
      <c r="E135" s="6"/>
      <c r="F135" s="6" t="s">
        <v>387</v>
      </c>
      <c r="G135" s="6" t="s">
        <v>247</v>
      </c>
      <c r="H135" s="9">
        <v>27.3996</v>
      </c>
      <c r="I135" s="8" t="s">
        <v>214</v>
      </c>
    </row>
    <row r="136" s="2" customFormat="1" ht="35" customHeight="1" spans="1:9">
      <c r="A136" s="8">
        <v>15</v>
      </c>
      <c r="B136" s="8" t="s">
        <v>388</v>
      </c>
      <c r="C136" s="8" t="s">
        <v>83</v>
      </c>
      <c r="D136" s="7">
        <v>3.04</v>
      </c>
      <c r="E136" s="6" t="s">
        <v>218</v>
      </c>
      <c r="F136" s="6" t="s">
        <v>389</v>
      </c>
      <c r="G136" s="6" t="s">
        <v>213</v>
      </c>
      <c r="H136" s="9">
        <v>0.5</v>
      </c>
      <c r="I136" s="8" t="s">
        <v>214</v>
      </c>
    </row>
    <row r="137" s="2" customFormat="1" ht="35" customHeight="1" spans="1:9">
      <c r="A137" s="8"/>
      <c r="B137" s="8"/>
      <c r="C137" s="8"/>
      <c r="D137" s="7"/>
      <c r="E137" s="6"/>
      <c r="F137" s="6" t="s">
        <v>390</v>
      </c>
      <c r="G137" s="6" t="s">
        <v>293</v>
      </c>
      <c r="H137" s="9">
        <v>0.6</v>
      </c>
      <c r="I137" s="8" t="s">
        <v>214</v>
      </c>
    </row>
    <row r="138" s="2" customFormat="1" ht="35" customHeight="1" spans="1:9">
      <c r="A138" s="8"/>
      <c r="B138" s="8"/>
      <c r="C138" s="8"/>
      <c r="D138" s="7"/>
      <c r="E138" s="6"/>
      <c r="F138" s="6" t="s">
        <v>345</v>
      </c>
      <c r="G138" s="6" t="s">
        <v>220</v>
      </c>
      <c r="H138" s="9">
        <v>1.04</v>
      </c>
      <c r="I138" s="8" t="s">
        <v>214</v>
      </c>
    </row>
    <row r="139" s="2" customFormat="1" ht="35" customHeight="1" spans="1:9">
      <c r="A139" s="8"/>
      <c r="B139" s="8"/>
      <c r="C139" s="8"/>
      <c r="D139" s="7"/>
      <c r="E139" s="6"/>
      <c r="F139" s="6" t="s">
        <v>391</v>
      </c>
      <c r="G139" s="6" t="s">
        <v>242</v>
      </c>
      <c r="H139" s="9">
        <v>0.9</v>
      </c>
      <c r="I139" s="8" t="s">
        <v>214</v>
      </c>
    </row>
    <row r="140" s="2" customFormat="1" ht="35" customHeight="1" spans="1:9">
      <c r="A140" s="8">
        <v>16</v>
      </c>
      <c r="B140" s="8" t="s">
        <v>392</v>
      </c>
      <c r="C140" s="8" t="s">
        <v>84</v>
      </c>
      <c r="D140" s="7">
        <v>0.8</v>
      </c>
      <c r="E140" s="6" t="s">
        <v>393</v>
      </c>
      <c r="F140" s="6" t="s">
        <v>226</v>
      </c>
      <c r="G140" s="6" t="s">
        <v>240</v>
      </c>
      <c r="H140" s="9">
        <v>0.8</v>
      </c>
      <c r="I140" s="8" t="s">
        <v>214</v>
      </c>
    </row>
    <row r="141" s="2" customFormat="1" ht="35" customHeight="1" spans="1:9">
      <c r="A141" s="8"/>
      <c r="B141" s="8"/>
      <c r="C141" s="8"/>
      <c r="D141" s="7">
        <v>0.15</v>
      </c>
      <c r="E141" s="6" t="s">
        <v>218</v>
      </c>
      <c r="F141" s="6" t="s">
        <v>394</v>
      </c>
      <c r="G141" s="6" t="s">
        <v>220</v>
      </c>
      <c r="H141" s="9">
        <v>0.15</v>
      </c>
      <c r="I141" s="8" t="s">
        <v>214</v>
      </c>
    </row>
    <row r="142" s="2" customFormat="1" ht="35" customHeight="1" spans="1:9">
      <c r="A142" s="8">
        <v>17</v>
      </c>
      <c r="B142" s="8" t="s">
        <v>395</v>
      </c>
      <c r="C142" s="8" t="s">
        <v>85</v>
      </c>
      <c r="D142" s="7">
        <v>51</v>
      </c>
      <c r="E142" s="6" t="s">
        <v>396</v>
      </c>
      <c r="F142" s="6" t="s">
        <v>397</v>
      </c>
      <c r="G142" s="6" t="s">
        <v>398</v>
      </c>
      <c r="H142" s="9">
        <v>51</v>
      </c>
      <c r="I142" s="8" t="s">
        <v>214</v>
      </c>
    </row>
    <row r="143" s="2" customFormat="1" ht="35" customHeight="1" spans="1:9">
      <c r="A143" s="8"/>
      <c r="B143" s="8"/>
      <c r="C143" s="8"/>
      <c r="D143" s="7">
        <v>10.76</v>
      </c>
      <c r="E143" s="6" t="s">
        <v>399</v>
      </c>
      <c r="F143" s="6" t="s">
        <v>400</v>
      </c>
      <c r="G143" s="6" t="s">
        <v>401</v>
      </c>
      <c r="H143" s="9">
        <v>10.76</v>
      </c>
      <c r="I143" s="8" t="s">
        <v>214</v>
      </c>
    </row>
    <row r="144" s="2" customFormat="1" ht="35" customHeight="1" spans="1:9">
      <c r="A144" s="8"/>
      <c r="B144" s="8"/>
      <c r="C144" s="8"/>
      <c r="D144" s="7">
        <v>5.5</v>
      </c>
      <c r="E144" s="6" t="s">
        <v>218</v>
      </c>
      <c r="F144" s="6" t="s">
        <v>307</v>
      </c>
      <c r="G144" s="6" t="s">
        <v>220</v>
      </c>
      <c r="H144" s="9">
        <v>1</v>
      </c>
      <c r="I144" s="8" t="s">
        <v>214</v>
      </c>
    </row>
    <row r="145" s="2" customFormat="1" ht="35" customHeight="1" spans="1:9">
      <c r="A145" s="8"/>
      <c r="B145" s="8"/>
      <c r="C145" s="8"/>
      <c r="D145" s="7"/>
      <c r="E145" s="6"/>
      <c r="F145" s="6" t="s">
        <v>402</v>
      </c>
      <c r="G145" s="6" t="s">
        <v>247</v>
      </c>
      <c r="H145" s="9">
        <v>4.5</v>
      </c>
      <c r="I145" s="8" t="s">
        <v>214</v>
      </c>
    </row>
    <row r="146" s="2" customFormat="1" ht="35" customHeight="1" spans="1:9">
      <c r="A146" s="8"/>
      <c r="B146" s="8"/>
      <c r="C146" s="8"/>
      <c r="D146" s="7">
        <v>6</v>
      </c>
      <c r="E146" s="6" t="s">
        <v>403</v>
      </c>
      <c r="F146" s="6" t="s">
        <v>404</v>
      </c>
      <c r="G146" s="6" t="s">
        <v>398</v>
      </c>
      <c r="H146" s="9">
        <v>6</v>
      </c>
      <c r="I146" s="8" t="s">
        <v>214</v>
      </c>
    </row>
    <row r="147" s="2" customFormat="1" ht="35" customHeight="1" spans="1:9">
      <c r="A147" s="8"/>
      <c r="B147" s="8"/>
      <c r="C147" s="8"/>
      <c r="D147" s="7">
        <v>64</v>
      </c>
      <c r="E147" s="6" t="s">
        <v>405</v>
      </c>
      <c r="F147" s="6" t="s">
        <v>406</v>
      </c>
      <c r="G147" s="6" t="s">
        <v>398</v>
      </c>
      <c r="H147" s="9">
        <v>64</v>
      </c>
      <c r="I147" s="8" t="s">
        <v>214</v>
      </c>
    </row>
    <row r="148" s="2" customFormat="1" ht="35" customHeight="1" spans="1:9">
      <c r="A148" s="8"/>
      <c r="B148" s="8"/>
      <c r="C148" s="8"/>
      <c r="D148" s="7">
        <v>30</v>
      </c>
      <c r="E148" s="6" t="s">
        <v>407</v>
      </c>
      <c r="F148" s="6" t="s">
        <v>408</v>
      </c>
      <c r="G148" s="6" t="s">
        <v>398</v>
      </c>
      <c r="H148" s="9">
        <v>30</v>
      </c>
      <c r="I148" s="8" t="s">
        <v>214</v>
      </c>
    </row>
    <row r="149" s="2" customFormat="1" ht="35" customHeight="1" spans="1:9">
      <c r="A149" s="8">
        <v>18</v>
      </c>
      <c r="B149" s="8" t="s">
        <v>409</v>
      </c>
      <c r="C149" s="8" t="s">
        <v>86</v>
      </c>
      <c r="D149" s="7">
        <v>12.669</v>
      </c>
      <c r="E149" s="6" t="s">
        <v>218</v>
      </c>
      <c r="F149" s="6" t="s">
        <v>292</v>
      </c>
      <c r="G149" s="6" t="s">
        <v>293</v>
      </c>
      <c r="H149" s="9">
        <v>0.88</v>
      </c>
      <c r="I149" s="8" t="s">
        <v>214</v>
      </c>
    </row>
    <row r="150" s="2" customFormat="1" ht="35" customHeight="1" spans="1:9">
      <c r="A150" s="8"/>
      <c r="B150" s="8"/>
      <c r="C150" s="8"/>
      <c r="D150" s="7"/>
      <c r="E150" s="6"/>
      <c r="F150" s="6" t="s">
        <v>410</v>
      </c>
      <c r="G150" s="6" t="s">
        <v>213</v>
      </c>
      <c r="H150" s="9">
        <v>0.5</v>
      </c>
      <c r="I150" s="8" t="s">
        <v>214</v>
      </c>
    </row>
    <row r="151" s="2" customFormat="1" ht="35" customHeight="1" spans="1:9">
      <c r="A151" s="8"/>
      <c r="B151" s="8"/>
      <c r="C151" s="8"/>
      <c r="D151" s="7"/>
      <c r="E151" s="6"/>
      <c r="F151" s="6" t="s">
        <v>313</v>
      </c>
      <c r="G151" s="6" t="s">
        <v>227</v>
      </c>
      <c r="H151" s="9">
        <v>1.8</v>
      </c>
      <c r="I151" s="8" t="s">
        <v>214</v>
      </c>
    </row>
    <row r="152" s="2" customFormat="1" ht="35" customHeight="1" spans="1:9">
      <c r="A152" s="8"/>
      <c r="B152" s="8"/>
      <c r="C152" s="8"/>
      <c r="D152" s="7"/>
      <c r="E152" s="6"/>
      <c r="F152" s="6" t="s">
        <v>411</v>
      </c>
      <c r="G152" s="6" t="s">
        <v>412</v>
      </c>
      <c r="H152" s="9">
        <v>0.5</v>
      </c>
      <c r="I152" s="8" t="s">
        <v>214</v>
      </c>
    </row>
    <row r="153" s="2" customFormat="1" ht="35" customHeight="1" spans="1:9">
      <c r="A153" s="8"/>
      <c r="B153" s="8"/>
      <c r="C153" s="8"/>
      <c r="D153" s="7"/>
      <c r="E153" s="6"/>
      <c r="F153" s="6" t="s">
        <v>413</v>
      </c>
      <c r="G153" s="6" t="s">
        <v>414</v>
      </c>
      <c r="H153" s="9">
        <v>2</v>
      </c>
      <c r="I153" s="8" t="s">
        <v>214</v>
      </c>
    </row>
    <row r="154" s="2" customFormat="1" ht="35" customHeight="1" spans="1:9">
      <c r="A154" s="8"/>
      <c r="B154" s="8"/>
      <c r="C154" s="8"/>
      <c r="D154" s="7"/>
      <c r="E154" s="6"/>
      <c r="F154" s="6" t="s">
        <v>415</v>
      </c>
      <c r="G154" s="6" t="s">
        <v>416</v>
      </c>
      <c r="H154" s="9">
        <v>2</v>
      </c>
      <c r="I154" s="8" t="s">
        <v>214</v>
      </c>
    </row>
    <row r="155" s="2" customFormat="1" ht="35" customHeight="1" spans="1:9">
      <c r="A155" s="8"/>
      <c r="B155" s="8"/>
      <c r="C155" s="8"/>
      <c r="D155" s="7"/>
      <c r="E155" s="6"/>
      <c r="F155" s="6" t="s">
        <v>326</v>
      </c>
      <c r="G155" s="6" t="s">
        <v>242</v>
      </c>
      <c r="H155" s="9">
        <v>0.807</v>
      </c>
      <c r="I155" s="8" t="s">
        <v>214</v>
      </c>
    </row>
    <row r="156" s="2" customFormat="1" ht="35" customHeight="1" spans="1:9">
      <c r="A156" s="8"/>
      <c r="B156" s="8"/>
      <c r="C156" s="8"/>
      <c r="D156" s="7"/>
      <c r="E156" s="6"/>
      <c r="F156" s="6" t="s">
        <v>417</v>
      </c>
      <c r="G156" s="6" t="s">
        <v>275</v>
      </c>
      <c r="H156" s="9">
        <v>2.8</v>
      </c>
      <c r="I156" s="8" t="s">
        <v>214</v>
      </c>
    </row>
    <row r="157" s="2" customFormat="1" ht="35" customHeight="1" spans="1:9">
      <c r="A157" s="8"/>
      <c r="B157" s="8"/>
      <c r="C157" s="8"/>
      <c r="D157" s="7"/>
      <c r="E157" s="6"/>
      <c r="F157" s="6" t="s">
        <v>228</v>
      </c>
      <c r="G157" s="6" t="s">
        <v>229</v>
      </c>
      <c r="H157" s="9">
        <v>0.394</v>
      </c>
      <c r="I157" s="8" t="s">
        <v>214</v>
      </c>
    </row>
    <row r="158" s="2" customFormat="1" ht="35" customHeight="1" spans="1:9">
      <c r="A158" s="8"/>
      <c r="B158" s="8"/>
      <c r="C158" s="8"/>
      <c r="D158" s="7"/>
      <c r="E158" s="6"/>
      <c r="F158" s="6" t="s">
        <v>418</v>
      </c>
      <c r="G158" s="6" t="s">
        <v>220</v>
      </c>
      <c r="H158" s="9">
        <v>0.052</v>
      </c>
      <c r="I158" s="8" t="s">
        <v>214</v>
      </c>
    </row>
    <row r="159" s="2" customFormat="1" ht="35" customHeight="1" spans="1:9">
      <c r="A159" s="8"/>
      <c r="B159" s="8"/>
      <c r="C159" s="8"/>
      <c r="D159" s="7"/>
      <c r="E159" s="6"/>
      <c r="F159" s="6" t="s">
        <v>419</v>
      </c>
      <c r="G159" s="6" t="s">
        <v>220</v>
      </c>
      <c r="H159" s="9">
        <v>0.936</v>
      </c>
      <c r="I159" s="8" t="s">
        <v>214</v>
      </c>
    </row>
    <row r="160" s="2" customFormat="1" ht="35" customHeight="1" spans="1:9">
      <c r="A160" s="8"/>
      <c r="B160" s="8"/>
      <c r="C160" s="8"/>
      <c r="D160" s="7">
        <v>5.99</v>
      </c>
      <c r="E160" s="6" t="s">
        <v>221</v>
      </c>
      <c r="F160" s="6" t="s">
        <v>420</v>
      </c>
      <c r="G160" s="6" t="s">
        <v>421</v>
      </c>
      <c r="H160" s="9">
        <v>0.1</v>
      </c>
      <c r="I160" s="8" t="s">
        <v>214</v>
      </c>
    </row>
    <row r="161" s="2" customFormat="1" ht="35" customHeight="1" spans="1:9">
      <c r="A161" s="8"/>
      <c r="B161" s="8"/>
      <c r="C161" s="8"/>
      <c r="D161" s="7"/>
      <c r="E161" s="6"/>
      <c r="F161" s="6" t="s">
        <v>422</v>
      </c>
      <c r="G161" s="6" t="s">
        <v>293</v>
      </c>
      <c r="H161" s="9">
        <v>2</v>
      </c>
      <c r="I161" s="8" t="s">
        <v>214</v>
      </c>
    </row>
    <row r="162" s="2" customFormat="1" ht="35" customHeight="1" spans="1:9">
      <c r="A162" s="8"/>
      <c r="B162" s="8"/>
      <c r="C162" s="8"/>
      <c r="D162" s="7"/>
      <c r="E162" s="6"/>
      <c r="F162" s="6" t="s">
        <v>423</v>
      </c>
      <c r="G162" s="6" t="s">
        <v>295</v>
      </c>
      <c r="H162" s="9">
        <v>0.24</v>
      </c>
      <c r="I162" s="8" t="s">
        <v>214</v>
      </c>
    </row>
    <row r="163" s="2" customFormat="1" ht="35" customHeight="1" spans="1:9">
      <c r="A163" s="8"/>
      <c r="B163" s="8"/>
      <c r="C163" s="8"/>
      <c r="D163" s="7"/>
      <c r="E163" s="6"/>
      <c r="F163" s="6" t="s">
        <v>285</v>
      </c>
      <c r="G163" s="6" t="s">
        <v>286</v>
      </c>
      <c r="H163" s="9">
        <v>0.2</v>
      </c>
      <c r="I163" s="8" t="s">
        <v>214</v>
      </c>
    </row>
    <row r="164" s="2" customFormat="1" ht="35" customHeight="1" spans="1:9">
      <c r="A164" s="8"/>
      <c r="B164" s="8"/>
      <c r="C164" s="8"/>
      <c r="D164" s="7"/>
      <c r="E164" s="6"/>
      <c r="F164" s="6" t="s">
        <v>424</v>
      </c>
      <c r="G164" s="6" t="s">
        <v>412</v>
      </c>
      <c r="H164" s="9">
        <v>0.15</v>
      </c>
      <c r="I164" s="8" t="s">
        <v>214</v>
      </c>
    </row>
    <row r="165" s="2" customFormat="1" ht="35" customHeight="1" spans="1:9">
      <c r="A165" s="8"/>
      <c r="B165" s="8"/>
      <c r="C165" s="8"/>
      <c r="D165" s="7"/>
      <c r="E165" s="6"/>
      <c r="F165" s="6" t="s">
        <v>425</v>
      </c>
      <c r="G165" s="6" t="s">
        <v>412</v>
      </c>
      <c r="H165" s="9">
        <v>3.3</v>
      </c>
      <c r="I165" s="8" t="s">
        <v>214</v>
      </c>
    </row>
    <row r="166" s="2" customFormat="1" ht="35" customHeight="1" spans="1:9">
      <c r="A166" s="8">
        <v>19</v>
      </c>
      <c r="B166" s="8" t="s">
        <v>426</v>
      </c>
      <c r="C166" s="8" t="s">
        <v>87</v>
      </c>
      <c r="D166" s="7">
        <v>220</v>
      </c>
      <c r="E166" s="6" t="s">
        <v>427</v>
      </c>
      <c r="F166" s="6" t="s">
        <v>428</v>
      </c>
      <c r="G166" s="6" t="s">
        <v>429</v>
      </c>
      <c r="H166" s="9">
        <v>90.5</v>
      </c>
      <c r="I166" s="8" t="s">
        <v>214</v>
      </c>
    </row>
    <row r="167" s="2" customFormat="1" ht="35" customHeight="1" spans="1:9">
      <c r="A167" s="8"/>
      <c r="B167" s="8"/>
      <c r="C167" s="8"/>
      <c r="D167" s="7"/>
      <c r="E167" s="6"/>
      <c r="F167" s="6" t="s">
        <v>430</v>
      </c>
      <c r="G167" s="6" t="s">
        <v>332</v>
      </c>
      <c r="H167" s="9">
        <v>6</v>
      </c>
      <c r="I167" s="8" t="s">
        <v>214</v>
      </c>
    </row>
    <row r="168" s="2" customFormat="1" ht="35" customHeight="1" spans="1:9">
      <c r="A168" s="8"/>
      <c r="B168" s="8"/>
      <c r="C168" s="8"/>
      <c r="D168" s="7"/>
      <c r="E168" s="6"/>
      <c r="F168" s="6" t="s">
        <v>431</v>
      </c>
      <c r="G168" s="6" t="s">
        <v>432</v>
      </c>
      <c r="H168" s="9">
        <v>8</v>
      </c>
      <c r="I168" s="8" t="s">
        <v>214</v>
      </c>
    </row>
    <row r="169" s="2" customFormat="1" ht="35" customHeight="1" spans="1:9">
      <c r="A169" s="8"/>
      <c r="B169" s="8"/>
      <c r="C169" s="8"/>
      <c r="D169" s="7"/>
      <c r="E169" s="6"/>
      <c r="F169" s="6" t="s">
        <v>296</v>
      </c>
      <c r="G169" s="6" t="s">
        <v>225</v>
      </c>
      <c r="H169" s="9">
        <v>5</v>
      </c>
      <c r="I169" s="8" t="s">
        <v>214</v>
      </c>
    </row>
    <row r="170" s="2" customFormat="1" ht="35" customHeight="1" spans="1:9">
      <c r="A170" s="8"/>
      <c r="B170" s="8"/>
      <c r="C170" s="8"/>
      <c r="D170" s="7"/>
      <c r="E170" s="6"/>
      <c r="F170" s="6" t="s">
        <v>433</v>
      </c>
      <c r="G170" s="6" t="s">
        <v>268</v>
      </c>
      <c r="H170" s="9">
        <v>90</v>
      </c>
      <c r="I170" s="8" t="s">
        <v>214</v>
      </c>
    </row>
    <row r="171" s="2" customFormat="1" ht="35" customHeight="1" spans="1:9">
      <c r="A171" s="8"/>
      <c r="B171" s="8"/>
      <c r="C171" s="8"/>
      <c r="D171" s="7"/>
      <c r="E171" s="6"/>
      <c r="F171" s="6" t="s">
        <v>226</v>
      </c>
      <c r="G171" s="6" t="s">
        <v>434</v>
      </c>
      <c r="H171" s="9">
        <v>5</v>
      </c>
      <c r="I171" s="8" t="s">
        <v>214</v>
      </c>
    </row>
    <row r="172" s="2" customFormat="1" ht="35" customHeight="1" spans="1:9">
      <c r="A172" s="8"/>
      <c r="B172" s="8"/>
      <c r="C172" s="8"/>
      <c r="D172" s="7"/>
      <c r="E172" s="6"/>
      <c r="F172" s="6" t="s">
        <v>283</v>
      </c>
      <c r="G172" s="6" t="s">
        <v>284</v>
      </c>
      <c r="H172" s="9">
        <v>1.5</v>
      </c>
      <c r="I172" s="8" t="s">
        <v>214</v>
      </c>
    </row>
    <row r="173" s="2" customFormat="1" ht="35" customHeight="1" spans="1:9">
      <c r="A173" s="8"/>
      <c r="B173" s="8"/>
      <c r="C173" s="8"/>
      <c r="D173" s="7"/>
      <c r="E173" s="6"/>
      <c r="F173" s="6" t="s">
        <v>435</v>
      </c>
      <c r="G173" s="6" t="s">
        <v>434</v>
      </c>
      <c r="H173" s="9">
        <v>7.5</v>
      </c>
      <c r="I173" s="8" t="s">
        <v>214</v>
      </c>
    </row>
    <row r="174" s="2" customFormat="1" ht="35" customHeight="1" spans="1:9">
      <c r="A174" s="8"/>
      <c r="B174" s="8"/>
      <c r="C174" s="8"/>
      <c r="D174" s="7"/>
      <c r="E174" s="6"/>
      <c r="F174" s="6" t="s">
        <v>228</v>
      </c>
      <c r="G174" s="6" t="s">
        <v>229</v>
      </c>
      <c r="H174" s="9">
        <v>1</v>
      </c>
      <c r="I174" s="8" t="s">
        <v>214</v>
      </c>
    </row>
    <row r="175" s="2" customFormat="1" ht="35" customHeight="1" spans="1:9">
      <c r="A175" s="8"/>
      <c r="B175" s="8"/>
      <c r="C175" s="8"/>
      <c r="D175" s="7"/>
      <c r="E175" s="6"/>
      <c r="F175" s="6" t="s">
        <v>230</v>
      </c>
      <c r="G175" s="6" t="s">
        <v>231</v>
      </c>
      <c r="H175" s="9">
        <v>3</v>
      </c>
      <c r="I175" s="8" t="s">
        <v>214</v>
      </c>
    </row>
    <row r="176" s="2" customFormat="1" ht="35" customHeight="1" spans="1:9">
      <c r="A176" s="8"/>
      <c r="B176" s="8"/>
      <c r="C176" s="8"/>
      <c r="D176" s="7"/>
      <c r="E176" s="6"/>
      <c r="F176" s="6" t="s">
        <v>436</v>
      </c>
      <c r="G176" s="6" t="s">
        <v>337</v>
      </c>
      <c r="H176" s="9">
        <v>2.5</v>
      </c>
      <c r="I176" s="8" t="s">
        <v>214</v>
      </c>
    </row>
    <row r="177" s="2" customFormat="1" ht="35" customHeight="1" spans="1:9">
      <c r="A177" s="8"/>
      <c r="B177" s="8"/>
      <c r="C177" s="8"/>
      <c r="D177" s="7">
        <v>420</v>
      </c>
      <c r="E177" s="6" t="s">
        <v>437</v>
      </c>
      <c r="F177" s="6" t="s">
        <v>437</v>
      </c>
      <c r="G177" s="6" t="s">
        <v>438</v>
      </c>
      <c r="H177" s="9">
        <v>420</v>
      </c>
      <c r="I177" s="8" t="s">
        <v>214</v>
      </c>
    </row>
    <row r="178" s="2" customFormat="1" ht="35" customHeight="1" spans="1:9">
      <c r="A178" s="8"/>
      <c r="B178" s="8"/>
      <c r="C178" s="8"/>
      <c r="D178" s="7">
        <v>5.8</v>
      </c>
      <c r="E178" s="6" t="s">
        <v>218</v>
      </c>
      <c r="F178" s="6" t="s">
        <v>311</v>
      </c>
      <c r="G178" s="6" t="s">
        <v>213</v>
      </c>
      <c r="H178" s="9">
        <v>0.8</v>
      </c>
      <c r="I178" s="8" t="s">
        <v>214</v>
      </c>
    </row>
    <row r="179" s="2" customFormat="1" ht="35" customHeight="1" spans="1:9">
      <c r="A179" s="8"/>
      <c r="B179" s="8"/>
      <c r="C179" s="8"/>
      <c r="D179" s="7"/>
      <c r="E179" s="6"/>
      <c r="F179" s="6" t="s">
        <v>413</v>
      </c>
      <c r="G179" s="6" t="s">
        <v>414</v>
      </c>
      <c r="H179" s="9">
        <v>3</v>
      </c>
      <c r="I179" s="8" t="s">
        <v>214</v>
      </c>
    </row>
    <row r="180" s="2" customFormat="1" ht="35" customHeight="1" spans="1:9">
      <c r="A180" s="8"/>
      <c r="B180" s="8"/>
      <c r="C180" s="8"/>
      <c r="D180" s="7"/>
      <c r="E180" s="6"/>
      <c r="F180" s="6" t="s">
        <v>439</v>
      </c>
      <c r="G180" s="6" t="s">
        <v>275</v>
      </c>
      <c r="H180" s="9">
        <v>2</v>
      </c>
      <c r="I180" s="8" t="s">
        <v>214</v>
      </c>
    </row>
    <row r="181" s="2" customFormat="1" ht="35" customHeight="1" spans="1:9">
      <c r="A181" s="8"/>
      <c r="B181" s="8"/>
      <c r="C181" s="8"/>
      <c r="D181" s="7">
        <v>100</v>
      </c>
      <c r="E181" s="6" t="s">
        <v>440</v>
      </c>
      <c r="F181" s="6" t="s">
        <v>440</v>
      </c>
      <c r="G181" s="6" t="s">
        <v>247</v>
      </c>
      <c r="H181" s="9">
        <v>100</v>
      </c>
      <c r="I181" s="8" t="s">
        <v>214</v>
      </c>
    </row>
    <row r="182" s="2" customFormat="1" ht="35" customHeight="1" spans="1:9">
      <c r="A182" s="8"/>
      <c r="B182" s="8"/>
      <c r="C182" s="8"/>
      <c r="D182" s="7">
        <v>590</v>
      </c>
      <c r="E182" s="6" t="s">
        <v>441</v>
      </c>
      <c r="F182" s="6" t="s">
        <v>441</v>
      </c>
      <c r="G182" s="6" t="s">
        <v>247</v>
      </c>
      <c r="H182" s="9">
        <v>590</v>
      </c>
      <c r="I182" s="8" t="s">
        <v>214</v>
      </c>
    </row>
    <row r="183" s="2" customFormat="1" ht="35" customHeight="1" spans="1:9">
      <c r="A183" s="8"/>
      <c r="B183" s="8"/>
      <c r="C183" s="8"/>
      <c r="D183" s="7">
        <v>126.624057</v>
      </c>
      <c r="E183" s="6" t="s">
        <v>442</v>
      </c>
      <c r="F183" s="10" t="s">
        <v>443</v>
      </c>
      <c r="G183" s="6" t="s">
        <v>444</v>
      </c>
      <c r="H183" s="9">
        <v>126.624057</v>
      </c>
      <c r="I183" s="8" t="s">
        <v>214</v>
      </c>
    </row>
    <row r="184" s="2" customFormat="1" ht="35" customHeight="1" spans="1:9">
      <c r="A184" s="8"/>
      <c r="B184" s="8"/>
      <c r="C184" s="8"/>
      <c r="D184" s="7">
        <v>140</v>
      </c>
      <c r="E184" s="6" t="s">
        <v>445</v>
      </c>
      <c r="F184" s="6" t="s">
        <v>445</v>
      </c>
      <c r="G184" s="6" t="s">
        <v>446</v>
      </c>
      <c r="H184" s="9">
        <v>140</v>
      </c>
      <c r="I184" s="8" t="s">
        <v>214</v>
      </c>
    </row>
    <row r="185" s="2" customFormat="1" ht="35" customHeight="1" spans="1:9">
      <c r="A185" s="8"/>
      <c r="B185" s="8"/>
      <c r="C185" s="8"/>
      <c r="D185" s="7">
        <v>260</v>
      </c>
      <c r="E185" s="6" t="s">
        <v>447</v>
      </c>
      <c r="F185" s="6" t="s">
        <v>447</v>
      </c>
      <c r="G185" s="6" t="s">
        <v>429</v>
      </c>
      <c r="H185" s="9">
        <v>260</v>
      </c>
      <c r="I185" s="8" t="s">
        <v>214</v>
      </c>
    </row>
    <row r="186" s="2" customFormat="1" ht="35" customHeight="1" spans="1:9">
      <c r="A186" s="8"/>
      <c r="B186" s="8"/>
      <c r="C186" s="8"/>
      <c r="D186" s="7">
        <v>1079.1</v>
      </c>
      <c r="E186" s="6" t="s">
        <v>448</v>
      </c>
      <c r="F186" s="6" t="s">
        <v>449</v>
      </c>
      <c r="G186" s="6" t="s">
        <v>450</v>
      </c>
      <c r="H186" s="9">
        <v>2.1</v>
      </c>
      <c r="I186" s="8" t="s">
        <v>214</v>
      </c>
    </row>
    <row r="187" s="2" customFormat="1" ht="35" customHeight="1" spans="1:9">
      <c r="A187" s="8"/>
      <c r="B187" s="8"/>
      <c r="C187" s="8"/>
      <c r="D187" s="7"/>
      <c r="E187" s="6"/>
      <c r="F187" s="6" t="s">
        <v>448</v>
      </c>
      <c r="G187" s="6" t="s">
        <v>451</v>
      </c>
      <c r="H187" s="9">
        <v>1077</v>
      </c>
      <c r="I187" s="8" t="s">
        <v>214</v>
      </c>
    </row>
    <row r="188" s="2" customFormat="1" ht="35" customHeight="1" spans="1:9">
      <c r="A188" s="8"/>
      <c r="B188" s="8"/>
      <c r="C188" s="8"/>
      <c r="D188" s="7">
        <v>675</v>
      </c>
      <c r="E188" s="6" t="s">
        <v>452</v>
      </c>
      <c r="F188" s="6" t="s">
        <v>428</v>
      </c>
      <c r="G188" s="6" t="s">
        <v>429</v>
      </c>
      <c r="H188" s="9">
        <v>675</v>
      </c>
      <c r="I188" s="8" t="s">
        <v>214</v>
      </c>
    </row>
    <row r="189" s="2" customFormat="1" ht="35" customHeight="1" spans="1:9">
      <c r="A189" s="8"/>
      <c r="B189" s="8"/>
      <c r="C189" s="8"/>
      <c r="D189" s="7">
        <v>1000</v>
      </c>
      <c r="E189" s="6" t="s">
        <v>453</v>
      </c>
      <c r="F189" s="6" t="s">
        <v>453</v>
      </c>
      <c r="G189" s="6" t="s">
        <v>429</v>
      </c>
      <c r="H189" s="9">
        <v>1000</v>
      </c>
      <c r="I189" s="8" t="s">
        <v>214</v>
      </c>
    </row>
    <row r="190" s="2" customFormat="1" ht="35" customHeight="1" spans="1:9">
      <c r="A190" s="8"/>
      <c r="B190" s="8"/>
      <c r="C190" s="8"/>
      <c r="D190" s="7">
        <v>200</v>
      </c>
      <c r="E190" s="6" t="s">
        <v>454</v>
      </c>
      <c r="F190" s="6" t="s">
        <v>455</v>
      </c>
      <c r="G190" s="6" t="s">
        <v>456</v>
      </c>
      <c r="H190" s="9">
        <v>100</v>
      </c>
      <c r="I190" s="8" t="s">
        <v>214</v>
      </c>
    </row>
    <row r="191" s="2" customFormat="1" ht="35" customHeight="1" spans="1:9">
      <c r="A191" s="8"/>
      <c r="B191" s="8"/>
      <c r="C191" s="8"/>
      <c r="D191" s="7"/>
      <c r="E191" s="6"/>
      <c r="F191" s="6" t="s">
        <v>457</v>
      </c>
      <c r="G191" s="6" t="s">
        <v>456</v>
      </c>
      <c r="H191" s="9">
        <v>100</v>
      </c>
      <c r="I191" s="8" t="s">
        <v>214</v>
      </c>
    </row>
    <row r="192" s="2" customFormat="1" ht="35" customHeight="1" spans="1:9">
      <c r="A192" s="8"/>
      <c r="B192" s="8"/>
      <c r="C192" s="8"/>
      <c r="D192" s="7">
        <v>500</v>
      </c>
      <c r="E192" s="6" t="s">
        <v>458</v>
      </c>
      <c r="F192" s="6" t="s">
        <v>458</v>
      </c>
      <c r="G192" s="6" t="s">
        <v>429</v>
      </c>
      <c r="H192" s="9">
        <v>500</v>
      </c>
      <c r="I192" s="8" t="s">
        <v>214</v>
      </c>
    </row>
    <row r="193" s="2" customFormat="1" ht="35" customHeight="1" spans="1:9">
      <c r="A193" s="8"/>
      <c r="B193" s="8"/>
      <c r="C193" s="8"/>
      <c r="D193" s="7">
        <v>23.3</v>
      </c>
      <c r="E193" s="6" t="s">
        <v>459</v>
      </c>
      <c r="F193" s="6" t="s">
        <v>310</v>
      </c>
      <c r="G193" s="6" t="s">
        <v>268</v>
      </c>
      <c r="H193" s="9">
        <v>4</v>
      </c>
      <c r="I193" s="8" t="s">
        <v>214</v>
      </c>
    </row>
    <row r="194" s="2" customFormat="1" ht="35" customHeight="1" spans="1:9">
      <c r="A194" s="8"/>
      <c r="B194" s="8"/>
      <c r="C194" s="8"/>
      <c r="D194" s="7"/>
      <c r="E194" s="6"/>
      <c r="F194" s="6" t="s">
        <v>312</v>
      </c>
      <c r="G194" s="6" t="s">
        <v>240</v>
      </c>
      <c r="H194" s="9">
        <v>3</v>
      </c>
      <c r="I194" s="8" t="s">
        <v>214</v>
      </c>
    </row>
    <row r="195" s="2" customFormat="1" ht="35" customHeight="1" spans="1:9">
      <c r="A195" s="8"/>
      <c r="B195" s="8"/>
      <c r="C195" s="8"/>
      <c r="D195" s="7"/>
      <c r="E195" s="6"/>
      <c r="F195" s="6" t="s">
        <v>226</v>
      </c>
      <c r="G195" s="6" t="s">
        <v>460</v>
      </c>
      <c r="H195" s="9">
        <v>4</v>
      </c>
      <c r="I195" s="8" t="s">
        <v>214</v>
      </c>
    </row>
    <row r="196" s="2" customFormat="1" ht="35" customHeight="1" spans="1:9">
      <c r="A196" s="8"/>
      <c r="B196" s="8"/>
      <c r="C196" s="8"/>
      <c r="D196" s="7"/>
      <c r="E196" s="6"/>
      <c r="F196" s="6" t="s">
        <v>283</v>
      </c>
      <c r="G196" s="6" t="s">
        <v>284</v>
      </c>
      <c r="H196" s="9">
        <v>1.5</v>
      </c>
      <c r="I196" s="8" t="s">
        <v>214</v>
      </c>
    </row>
    <row r="197" s="2" customFormat="1" ht="35" customHeight="1" spans="1:9">
      <c r="A197" s="8"/>
      <c r="B197" s="8"/>
      <c r="C197" s="8"/>
      <c r="D197" s="7"/>
      <c r="E197" s="6"/>
      <c r="F197" s="6" t="s">
        <v>353</v>
      </c>
      <c r="G197" s="6" t="s">
        <v>225</v>
      </c>
      <c r="H197" s="9">
        <v>4</v>
      </c>
      <c r="I197" s="8" t="s">
        <v>214</v>
      </c>
    </row>
    <row r="198" s="2" customFormat="1" ht="35" customHeight="1" spans="1:9">
      <c r="A198" s="8"/>
      <c r="B198" s="8"/>
      <c r="C198" s="8"/>
      <c r="D198" s="7"/>
      <c r="E198" s="6"/>
      <c r="F198" s="6" t="s">
        <v>230</v>
      </c>
      <c r="G198" s="6" t="s">
        <v>231</v>
      </c>
      <c r="H198" s="9">
        <v>1.8</v>
      </c>
      <c r="I198" s="8" t="s">
        <v>214</v>
      </c>
    </row>
    <row r="199" s="2" customFormat="1" ht="35" customHeight="1" spans="1:9">
      <c r="A199" s="8"/>
      <c r="B199" s="8"/>
      <c r="C199" s="8"/>
      <c r="D199" s="7"/>
      <c r="E199" s="6"/>
      <c r="F199" s="6" t="s">
        <v>461</v>
      </c>
      <c r="G199" s="6" t="s">
        <v>332</v>
      </c>
      <c r="H199" s="9">
        <v>5</v>
      </c>
      <c r="I199" s="8" t="s">
        <v>214</v>
      </c>
    </row>
    <row r="200" s="2" customFormat="1" ht="35" customHeight="1" spans="1:9">
      <c r="A200" s="8"/>
      <c r="B200" s="8"/>
      <c r="C200" s="8"/>
      <c r="D200" s="7">
        <v>60</v>
      </c>
      <c r="E200" s="6" t="s">
        <v>462</v>
      </c>
      <c r="F200" s="6" t="s">
        <v>462</v>
      </c>
      <c r="G200" s="6" t="s">
        <v>463</v>
      </c>
      <c r="H200" s="9">
        <v>60</v>
      </c>
      <c r="I200" s="8" t="s">
        <v>214</v>
      </c>
    </row>
    <row r="201" s="2" customFormat="1" ht="35" customHeight="1" spans="1:9">
      <c r="A201" s="8">
        <v>20</v>
      </c>
      <c r="B201" s="8" t="s">
        <v>464</v>
      </c>
      <c r="C201" s="8" t="s">
        <v>88</v>
      </c>
      <c r="D201" s="7">
        <v>1.12</v>
      </c>
      <c r="E201" s="6" t="s">
        <v>218</v>
      </c>
      <c r="F201" s="6" t="s">
        <v>465</v>
      </c>
      <c r="G201" s="6" t="s">
        <v>220</v>
      </c>
      <c r="H201" s="9">
        <v>1.12</v>
      </c>
      <c r="I201" s="8" t="s">
        <v>214</v>
      </c>
    </row>
    <row r="202" s="2" customFormat="1" ht="35" customHeight="1" spans="1:9">
      <c r="A202" s="8"/>
      <c r="B202" s="8"/>
      <c r="C202" s="8"/>
      <c r="D202" s="7">
        <v>33.997</v>
      </c>
      <c r="E202" s="6" t="s">
        <v>466</v>
      </c>
      <c r="F202" s="6" t="s">
        <v>467</v>
      </c>
      <c r="G202" s="6" t="s">
        <v>213</v>
      </c>
      <c r="H202" s="9">
        <v>0.16</v>
      </c>
      <c r="I202" s="8" t="s">
        <v>214</v>
      </c>
    </row>
    <row r="203" s="2" customFormat="1" ht="35" customHeight="1" spans="1:9">
      <c r="A203" s="8"/>
      <c r="B203" s="8"/>
      <c r="C203" s="8"/>
      <c r="D203" s="7"/>
      <c r="E203" s="6"/>
      <c r="F203" s="6" t="s">
        <v>327</v>
      </c>
      <c r="G203" s="6" t="s">
        <v>225</v>
      </c>
      <c r="H203" s="9">
        <v>1.5</v>
      </c>
      <c r="I203" s="8" t="s">
        <v>214</v>
      </c>
    </row>
    <row r="204" s="2" customFormat="1" ht="35" customHeight="1" spans="1:9">
      <c r="A204" s="8"/>
      <c r="B204" s="8"/>
      <c r="C204" s="8"/>
      <c r="D204" s="7"/>
      <c r="E204" s="6"/>
      <c r="F204" s="6" t="s">
        <v>468</v>
      </c>
      <c r="G204" s="6" t="s">
        <v>469</v>
      </c>
      <c r="H204" s="9">
        <v>1</v>
      </c>
      <c r="I204" s="8" t="s">
        <v>214</v>
      </c>
    </row>
    <row r="205" s="2" customFormat="1" ht="35" customHeight="1" spans="1:9">
      <c r="A205" s="8"/>
      <c r="B205" s="8"/>
      <c r="C205" s="8"/>
      <c r="D205" s="7"/>
      <c r="E205" s="6"/>
      <c r="F205" s="6" t="s">
        <v>307</v>
      </c>
      <c r="G205" s="6" t="s">
        <v>220</v>
      </c>
      <c r="H205" s="9">
        <v>0.392</v>
      </c>
      <c r="I205" s="8" t="s">
        <v>214</v>
      </c>
    </row>
    <row r="206" s="2" customFormat="1" ht="35" customHeight="1" spans="1:9">
      <c r="A206" s="8"/>
      <c r="B206" s="8"/>
      <c r="C206" s="8"/>
      <c r="D206" s="7"/>
      <c r="E206" s="6"/>
      <c r="F206" s="6" t="s">
        <v>338</v>
      </c>
      <c r="G206" s="6" t="s">
        <v>300</v>
      </c>
      <c r="H206" s="9">
        <v>4.6</v>
      </c>
      <c r="I206" s="8" t="s">
        <v>214</v>
      </c>
    </row>
    <row r="207" s="2" customFormat="1" ht="35" customHeight="1" spans="1:9">
      <c r="A207" s="8"/>
      <c r="B207" s="8"/>
      <c r="C207" s="8"/>
      <c r="D207" s="7"/>
      <c r="E207" s="6"/>
      <c r="F207" s="6" t="s">
        <v>470</v>
      </c>
      <c r="G207" s="6" t="s">
        <v>213</v>
      </c>
      <c r="H207" s="9">
        <v>0.045</v>
      </c>
      <c r="I207" s="8" t="s">
        <v>214</v>
      </c>
    </row>
    <row r="208" s="2" customFormat="1" ht="35" customHeight="1" spans="1:9">
      <c r="A208" s="8"/>
      <c r="B208" s="8"/>
      <c r="C208" s="8"/>
      <c r="D208" s="7"/>
      <c r="E208" s="6"/>
      <c r="F208" s="6" t="s">
        <v>471</v>
      </c>
      <c r="G208" s="6" t="s">
        <v>472</v>
      </c>
      <c r="H208" s="9">
        <v>3.6</v>
      </c>
      <c r="I208" s="8" t="s">
        <v>214</v>
      </c>
    </row>
    <row r="209" s="2" customFormat="1" ht="35" customHeight="1" spans="1:9">
      <c r="A209" s="8"/>
      <c r="B209" s="8"/>
      <c r="C209" s="8"/>
      <c r="D209" s="7"/>
      <c r="E209" s="6"/>
      <c r="F209" s="6" t="s">
        <v>473</v>
      </c>
      <c r="G209" s="6" t="s">
        <v>416</v>
      </c>
      <c r="H209" s="9">
        <v>20</v>
      </c>
      <c r="I209" s="8" t="s">
        <v>214</v>
      </c>
    </row>
    <row r="210" s="2" customFormat="1" ht="35" customHeight="1" spans="1:9">
      <c r="A210" s="8"/>
      <c r="B210" s="8"/>
      <c r="C210" s="8"/>
      <c r="D210" s="7"/>
      <c r="E210" s="6"/>
      <c r="F210" s="6" t="s">
        <v>474</v>
      </c>
      <c r="G210" s="6" t="s">
        <v>416</v>
      </c>
      <c r="H210" s="9">
        <v>2.7</v>
      </c>
      <c r="I210" s="8" t="s">
        <v>214</v>
      </c>
    </row>
    <row r="211" s="2" customFormat="1" ht="35" customHeight="1" spans="1:9">
      <c r="A211" s="8">
        <v>21</v>
      </c>
      <c r="B211" s="8" t="s">
        <v>475</v>
      </c>
      <c r="C211" s="8" t="s">
        <v>89</v>
      </c>
      <c r="D211" s="7">
        <v>7.16</v>
      </c>
      <c r="E211" s="6" t="s">
        <v>218</v>
      </c>
      <c r="F211" s="6" t="s">
        <v>280</v>
      </c>
      <c r="G211" s="6" t="s">
        <v>281</v>
      </c>
      <c r="H211" s="9">
        <v>0.3</v>
      </c>
      <c r="I211" s="8" t="s">
        <v>214</v>
      </c>
    </row>
    <row r="212" s="2" customFormat="1" ht="35" customHeight="1" spans="1:9">
      <c r="A212" s="8"/>
      <c r="B212" s="8"/>
      <c r="C212" s="8"/>
      <c r="D212" s="7"/>
      <c r="E212" s="6"/>
      <c r="F212" s="6" t="s">
        <v>292</v>
      </c>
      <c r="G212" s="6" t="s">
        <v>293</v>
      </c>
      <c r="H212" s="9">
        <v>0.48</v>
      </c>
      <c r="I212" s="8" t="s">
        <v>214</v>
      </c>
    </row>
    <row r="213" s="2" customFormat="1" ht="35" customHeight="1" spans="1:9">
      <c r="A213" s="8"/>
      <c r="B213" s="8"/>
      <c r="C213" s="8"/>
      <c r="D213" s="7"/>
      <c r="E213" s="6"/>
      <c r="F213" s="6" t="s">
        <v>410</v>
      </c>
      <c r="G213" s="6" t="s">
        <v>213</v>
      </c>
      <c r="H213" s="9">
        <v>1.5</v>
      </c>
      <c r="I213" s="8" t="s">
        <v>214</v>
      </c>
    </row>
    <row r="214" s="2" customFormat="1" ht="35" customHeight="1" spans="1:9">
      <c r="A214" s="8"/>
      <c r="B214" s="8"/>
      <c r="C214" s="8"/>
      <c r="D214" s="7"/>
      <c r="E214" s="6"/>
      <c r="F214" s="6" t="s">
        <v>296</v>
      </c>
      <c r="G214" s="6" t="s">
        <v>225</v>
      </c>
      <c r="H214" s="9">
        <v>2</v>
      </c>
      <c r="I214" s="8" t="s">
        <v>214</v>
      </c>
    </row>
    <row r="215" s="2" customFormat="1" ht="35" customHeight="1" spans="1:9">
      <c r="A215" s="8"/>
      <c r="B215" s="8"/>
      <c r="C215" s="8"/>
      <c r="D215" s="7"/>
      <c r="E215" s="6"/>
      <c r="F215" s="6" t="s">
        <v>307</v>
      </c>
      <c r="G215" s="6" t="s">
        <v>220</v>
      </c>
      <c r="H215" s="9">
        <v>1.68</v>
      </c>
      <c r="I215" s="8" t="s">
        <v>214</v>
      </c>
    </row>
    <row r="216" s="2" customFormat="1" ht="35" customHeight="1" spans="1:9">
      <c r="A216" s="8"/>
      <c r="B216" s="8"/>
      <c r="C216" s="8"/>
      <c r="D216" s="7"/>
      <c r="E216" s="6"/>
      <c r="F216" s="6" t="s">
        <v>226</v>
      </c>
      <c r="G216" s="6" t="s">
        <v>476</v>
      </c>
      <c r="H216" s="9">
        <v>0.9</v>
      </c>
      <c r="I216" s="8" t="s">
        <v>214</v>
      </c>
    </row>
    <row r="217" s="2" customFormat="1" ht="35" customHeight="1" spans="1:9">
      <c r="A217" s="8"/>
      <c r="B217" s="8"/>
      <c r="C217" s="8"/>
      <c r="D217" s="7"/>
      <c r="E217" s="6"/>
      <c r="F217" s="6" t="s">
        <v>326</v>
      </c>
      <c r="G217" s="6" t="s">
        <v>242</v>
      </c>
      <c r="H217" s="9">
        <v>0.3</v>
      </c>
      <c r="I217" s="8" t="s">
        <v>214</v>
      </c>
    </row>
    <row r="218" s="2" customFormat="1" ht="35" customHeight="1" spans="1:9">
      <c r="A218" s="8"/>
      <c r="B218" s="8"/>
      <c r="C218" s="8"/>
      <c r="D218" s="7">
        <v>100</v>
      </c>
      <c r="E218" s="6" t="s">
        <v>477</v>
      </c>
      <c r="F218" s="6" t="s">
        <v>477</v>
      </c>
      <c r="G218" s="6" t="s">
        <v>478</v>
      </c>
      <c r="H218" s="9">
        <v>100</v>
      </c>
      <c r="I218" s="8" t="s">
        <v>214</v>
      </c>
    </row>
    <row r="219" s="2" customFormat="1" ht="35" customHeight="1" spans="1:9">
      <c r="A219" s="8">
        <v>22</v>
      </c>
      <c r="B219" s="8" t="s">
        <v>479</v>
      </c>
      <c r="C219" s="8" t="s">
        <v>90</v>
      </c>
      <c r="D219" s="7">
        <v>0.4</v>
      </c>
      <c r="E219" s="6" t="s">
        <v>218</v>
      </c>
      <c r="F219" s="6" t="s">
        <v>307</v>
      </c>
      <c r="G219" s="6" t="s">
        <v>220</v>
      </c>
      <c r="H219" s="9">
        <v>0.2</v>
      </c>
      <c r="I219" s="8" t="s">
        <v>214</v>
      </c>
    </row>
    <row r="220" s="2" customFormat="1" ht="35" customHeight="1" spans="1:9">
      <c r="A220" s="8"/>
      <c r="B220" s="8"/>
      <c r="C220" s="8"/>
      <c r="D220" s="7"/>
      <c r="E220" s="6"/>
      <c r="F220" s="6" t="s">
        <v>234</v>
      </c>
      <c r="G220" s="6" t="s">
        <v>216</v>
      </c>
      <c r="H220" s="9">
        <v>0.2</v>
      </c>
      <c r="I220" s="8" t="s">
        <v>214</v>
      </c>
    </row>
    <row r="221" s="2" customFormat="1" ht="35" customHeight="1" spans="1:9">
      <c r="A221" s="8">
        <v>23</v>
      </c>
      <c r="B221" s="8" t="s">
        <v>480</v>
      </c>
      <c r="C221" s="8" t="s">
        <v>91</v>
      </c>
      <c r="D221" s="7">
        <v>91</v>
      </c>
      <c r="E221" s="6" t="s">
        <v>481</v>
      </c>
      <c r="F221" s="6" t="s">
        <v>482</v>
      </c>
      <c r="G221" s="6" t="s">
        <v>483</v>
      </c>
      <c r="H221" s="9">
        <v>91</v>
      </c>
      <c r="I221" s="8" t="s">
        <v>214</v>
      </c>
    </row>
    <row r="222" s="2" customFormat="1" ht="35" customHeight="1" spans="1:9">
      <c r="A222" s="8"/>
      <c r="B222" s="8"/>
      <c r="C222" s="8"/>
      <c r="D222" s="7">
        <v>50</v>
      </c>
      <c r="E222" s="6" t="s">
        <v>484</v>
      </c>
      <c r="F222" s="6" t="s">
        <v>485</v>
      </c>
      <c r="G222" s="6" t="s">
        <v>483</v>
      </c>
      <c r="H222" s="9">
        <v>50</v>
      </c>
      <c r="I222" s="8" t="s">
        <v>214</v>
      </c>
    </row>
    <row r="223" s="2" customFormat="1" ht="35" customHeight="1" spans="1:9">
      <c r="A223" s="8"/>
      <c r="B223" s="8"/>
      <c r="C223" s="8"/>
      <c r="D223" s="7">
        <v>130</v>
      </c>
      <c r="E223" s="6" t="s">
        <v>486</v>
      </c>
      <c r="F223" s="6" t="s">
        <v>485</v>
      </c>
      <c r="G223" s="6" t="s">
        <v>483</v>
      </c>
      <c r="H223" s="9">
        <v>130</v>
      </c>
      <c r="I223" s="8" t="s">
        <v>214</v>
      </c>
    </row>
    <row r="224" s="2" customFormat="1" ht="35" customHeight="1" spans="1:9">
      <c r="A224" s="8"/>
      <c r="B224" s="8"/>
      <c r="C224" s="8"/>
      <c r="D224" s="7">
        <v>3.4</v>
      </c>
      <c r="E224" s="6" t="s">
        <v>487</v>
      </c>
      <c r="F224" s="6" t="s">
        <v>488</v>
      </c>
      <c r="G224" s="6" t="s">
        <v>489</v>
      </c>
      <c r="H224" s="9">
        <v>0.2</v>
      </c>
      <c r="I224" s="8" t="s">
        <v>214</v>
      </c>
    </row>
    <row r="225" s="2" customFormat="1" ht="35" customHeight="1" spans="1:9">
      <c r="A225" s="8"/>
      <c r="B225" s="8"/>
      <c r="C225" s="8"/>
      <c r="D225" s="7"/>
      <c r="E225" s="6"/>
      <c r="F225" s="6" t="s">
        <v>341</v>
      </c>
      <c r="G225" s="6" t="s">
        <v>337</v>
      </c>
      <c r="H225" s="9">
        <v>3.2</v>
      </c>
      <c r="I225" s="8" t="s">
        <v>214</v>
      </c>
    </row>
    <row r="226" s="2" customFormat="1" ht="35" customHeight="1" spans="1:9">
      <c r="A226" s="8"/>
      <c r="B226" s="8"/>
      <c r="C226" s="8"/>
      <c r="D226" s="7">
        <v>48.03</v>
      </c>
      <c r="E226" s="6" t="s">
        <v>490</v>
      </c>
      <c r="F226" s="6" t="s">
        <v>491</v>
      </c>
      <c r="G226" s="6" t="s">
        <v>483</v>
      </c>
      <c r="H226" s="9">
        <v>48.03</v>
      </c>
      <c r="I226" s="8" t="s">
        <v>214</v>
      </c>
    </row>
    <row r="227" s="2" customFormat="1" ht="35" customHeight="1" spans="1:9">
      <c r="A227" s="8"/>
      <c r="B227" s="8"/>
      <c r="C227" s="8"/>
      <c r="D227" s="7">
        <v>24</v>
      </c>
      <c r="E227" s="6" t="s">
        <v>221</v>
      </c>
      <c r="F227" s="6" t="s">
        <v>410</v>
      </c>
      <c r="G227" s="6" t="s">
        <v>213</v>
      </c>
      <c r="H227" s="9">
        <v>3</v>
      </c>
      <c r="I227" s="8" t="s">
        <v>214</v>
      </c>
    </row>
    <row r="228" s="2" customFormat="1" ht="35" customHeight="1" spans="1:9">
      <c r="A228" s="8"/>
      <c r="B228" s="8"/>
      <c r="C228" s="8"/>
      <c r="D228" s="7"/>
      <c r="E228" s="6"/>
      <c r="F228" s="6" t="s">
        <v>312</v>
      </c>
      <c r="G228" s="6" t="s">
        <v>240</v>
      </c>
      <c r="H228" s="9">
        <v>9</v>
      </c>
      <c r="I228" s="8" t="s">
        <v>214</v>
      </c>
    </row>
    <row r="229" s="2" customFormat="1" ht="35" customHeight="1" spans="1:9">
      <c r="A229" s="8"/>
      <c r="B229" s="8"/>
      <c r="C229" s="8"/>
      <c r="D229" s="7"/>
      <c r="E229" s="6"/>
      <c r="F229" s="6" t="s">
        <v>307</v>
      </c>
      <c r="G229" s="6" t="s">
        <v>220</v>
      </c>
      <c r="H229" s="9">
        <v>3</v>
      </c>
      <c r="I229" s="8" t="s">
        <v>214</v>
      </c>
    </row>
    <row r="230" s="2" customFormat="1" ht="35" customHeight="1" spans="1:9">
      <c r="A230" s="8"/>
      <c r="B230" s="8"/>
      <c r="C230" s="8"/>
      <c r="D230" s="7"/>
      <c r="E230" s="6"/>
      <c r="F230" s="6" t="s">
        <v>226</v>
      </c>
      <c r="G230" s="6" t="s">
        <v>460</v>
      </c>
      <c r="H230" s="9">
        <v>1.2</v>
      </c>
      <c r="I230" s="8" t="s">
        <v>214</v>
      </c>
    </row>
    <row r="231" s="2" customFormat="1" ht="35" customHeight="1" spans="1:9">
      <c r="A231" s="8"/>
      <c r="B231" s="8"/>
      <c r="C231" s="8"/>
      <c r="D231" s="7"/>
      <c r="E231" s="6"/>
      <c r="F231" s="6" t="s">
        <v>316</v>
      </c>
      <c r="G231" s="6" t="s">
        <v>301</v>
      </c>
      <c r="H231" s="9">
        <v>2</v>
      </c>
      <c r="I231" s="8" t="s">
        <v>214</v>
      </c>
    </row>
    <row r="232" s="2" customFormat="1" ht="35" customHeight="1" spans="1:9">
      <c r="A232" s="8"/>
      <c r="B232" s="8"/>
      <c r="C232" s="8"/>
      <c r="D232" s="7"/>
      <c r="E232" s="6"/>
      <c r="F232" s="6" t="s">
        <v>353</v>
      </c>
      <c r="G232" s="6" t="s">
        <v>225</v>
      </c>
      <c r="H232" s="9">
        <v>3.6</v>
      </c>
      <c r="I232" s="8" t="s">
        <v>214</v>
      </c>
    </row>
    <row r="233" s="2" customFormat="1" ht="35" customHeight="1" spans="1:9">
      <c r="A233" s="8"/>
      <c r="B233" s="8"/>
      <c r="C233" s="8"/>
      <c r="D233" s="7"/>
      <c r="E233" s="6"/>
      <c r="F233" s="6" t="s">
        <v>230</v>
      </c>
      <c r="G233" s="6" t="s">
        <v>231</v>
      </c>
      <c r="H233" s="9">
        <v>1.4</v>
      </c>
      <c r="I233" s="8" t="s">
        <v>214</v>
      </c>
    </row>
    <row r="234" s="2" customFormat="1" ht="35" customHeight="1" spans="1:9">
      <c r="A234" s="8"/>
      <c r="B234" s="8"/>
      <c r="C234" s="8"/>
      <c r="D234" s="7"/>
      <c r="E234" s="6"/>
      <c r="F234" s="6" t="s">
        <v>436</v>
      </c>
      <c r="G234" s="6" t="s">
        <v>337</v>
      </c>
      <c r="H234" s="9">
        <v>0.8</v>
      </c>
      <c r="I234" s="8" t="s">
        <v>214</v>
      </c>
    </row>
    <row r="235" s="2" customFormat="1" ht="35" customHeight="1" spans="1:9">
      <c r="A235" s="8">
        <v>24</v>
      </c>
      <c r="B235" s="8" t="s">
        <v>492</v>
      </c>
      <c r="C235" s="8" t="s">
        <v>92</v>
      </c>
      <c r="D235" s="7">
        <v>1.4</v>
      </c>
      <c r="E235" s="6" t="s">
        <v>493</v>
      </c>
      <c r="F235" s="6" t="s">
        <v>494</v>
      </c>
      <c r="G235" s="6" t="s">
        <v>225</v>
      </c>
      <c r="H235" s="9">
        <v>1.4</v>
      </c>
      <c r="I235" s="8" t="s">
        <v>214</v>
      </c>
    </row>
    <row r="236" s="2" customFormat="1" ht="35" customHeight="1" spans="1:9">
      <c r="A236" s="8"/>
      <c r="B236" s="8"/>
      <c r="C236" s="8"/>
      <c r="D236" s="7">
        <v>4.38</v>
      </c>
      <c r="E236" s="6" t="s">
        <v>218</v>
      </c>
      <c r="F236" s="6" t="s">
        <v>278</v>
      </c>
      <c r="G236" s="6" t="s">
        <v>220</v>
      </c>
      <c r="H236" s="9">
        <v>0.18</v>
      </c>
      <c r="I236" s="8" t="s">
        <v>214</v>
      </c>
    </row>
    <row r="237" s="2" customFormat="1" ht="35" customHeight="1" spans="1:9">
      <c r="A237" s="8"/>
      <c r="B237" s="8"/>
      <c r="C237" s="8"/>
      <c r="D237" s="7"/>
      <c r="E237" s="6"/>
      <c r="F237" s="6" t="s">
        <v>279</v>
      </c>
      <c r="G237" s="6" t="s">
        <v>220</v>
      </c>
      <c r="H237" s="9">
        <v>1.2</v>
      </c>
      <c r="I237" s="8" t="s">
        <v>214</v>
      </c>
    </row>
    <row r="238" s="2" customFormat="1" ht="35" customHeight="1" spans="1:9">
      <c r="A238" s="8"/>
      <c r="B238" s="8"/>
      <c r="C238" s="8"/>
      <c r="D238" s="7"/>
      <c r="E238" s="6"/>
      <c r="F238" s="6" t="s">
        <v>495</v>
      </c>
      <c r="G238" s="6" t="s">
        <v>496</v>
      </c>
      <c r="H238" s="9">
        <v>0.3</v>
      </c>
      <c r="I238" s="8" t="s">
        <v>214</v>
      </c>
    </row>
    <row r="239" s="2" customFormat="1" ht="35" customHeight="1" spans="1:9">
      <c r="A239" s="8"/>
      <c r="B239" s="8"/>
      <c r="C239" s="8"/>
      <c r="D239" s="7"/>
      <c r="E239" s="6"/>
      <c r="F239" s="6" t="s">
        <v>497</v>
      </c>
      <c r="G239" s="6" t="s">
        <v>293</v>
      </c>
      <c r="H239" s="9">
        <v>0.3</v>
      </c>
      <c r="I239" s="8" t="s">
        <v>214</v>
      </c>
    </row>
    <row r="240" s="2" customFormat="1" ht="35" customHeight="1" spans="1:9">
      <c r="A240" s="8"/>
      <c r="B240" s="8"/>
      <c r="C240" s="8"/>
      <c r="D240" s="7"/>
      <c r="E240" s="6"/>
      <c r="F240" s="6" t="s">
        <v>280</v>
      </c>
      <c r="G240" s="6" t="s">
        <v>281</v>
      </c>
      <c r="H240" s="9">
        <v>0.5</v>
      </c>
      <c r="I240" s="8" t="s">
        <v>214</v>
      </c>
    </row>
    <row r="241" s="2" customFormat="1" ht="35" customHeight="1" spans="1:9">
      <c r="A241" s="8"/>
      <c r="B241" s="8"/>
      <c r="C241" s="8"/>
      <c r="D241" s="7"/>
      <c r="E241" s="6"/>
      <c r="F241" s="6" t="s">
        <v>410</v>
      </c>
      <c r="G241" s="6" t="s">
        <v>213</v>
      </c>
      <c r="H241" s="9">
        <v>1</v>
      </c>
      <c r="I241" s="8" t="s">
        <v>214</v>
      </c>
    </row>
    <row r="242" s="2" customFormat="1" ht="35" customHeight="1" spans="1:9">
      <c r="A242" s="8"/>
      <c r="B242" s="8"/>
      <c r="C242" s="8"/>
      <c r="D242" s="7"/>
      <c r="E242" s="6"/>
      <c r="F242" s="6" t="s">
        <v>498</v>
      </c>
      <c r="G242" s="6" t="s">
        <v>499</v>
      </c>
      <c r="H242" s="9">
        <v>0.9</v>
      </c>
      <c r="I242" s="8" t="s">
        <v>214</v>
      </c>
    </row>
    <row r="243" s="2" customFormat="1" ht="35" customHeight="1" spans="1:9">
      <c r="A243" s="8"/>
      <c r="B243" s="8"/>
      <c r="C243" s="8"/>
      <c r="D243" s="7">
        <v>29.3</v>
      </c>
      <c r="E243" s="6" t="s">
        <v>500</v>
      </c>
      <c r="F243" s="6" t="s">
        <v>501</v>
      </c>
      <c r="G243" s="6" t="s">
        <v>300</v>
      </c>
      <c r="H243" s="9">
        <v>0.8</v>
      </c>
      <c r="I243" s="8" t="s">
        <v>214</v>
      </c>
    </row>
    <row r="244" s="2" customFormat="1" ht="35" customHeight="1" spans="1:9">
      <c r="A244" s="8"/>
      <c r="B244" s="8"/>
      <c r="C244" s="8"/>
      <c r="D244" s="7"/>
      <c r="E244" s="6"/>
      <c r="F244" s="6" t="s">
        <v>502</v>
      </c>
      <c r="G244" s="6" t="s">
        <v>503</v>
      </c>
      <c r="H244" s="9">
        <v>5</v>
      </c>
      <c r="I244" s="8" t="s">
        <v>214</v>
      </c>
    </row>
    <row r="245" s="2" customFormat="1" ht="35" customHeight="1" spans="1:9">
      <c r="A245" s="8"/>
      <c r="B245" s="8"/>
      <c r="C245" s="8"/>
      <c r="D245" s="7"/>
      <c r="E245" s="6"/>
      <c r="F245" s="6" t="s">
        <v>504</v>
      </c>
      <c r="G245" s="6" t="s">
        <v>225</v>
      </c>
      <c r="H245" s="9">
        <v>2.1</v>
      </c>
      <c r="I245" s="8" t="s">
        <v>214</v>
      </c>
    </row>
    <row r="246" s="2" customFormat="1" ht="35" customHeight="1" spans="1:9">
      <c r="A246" s="8"/>
      <c r="B246" s="8"/>
      <c r="C246" s="8"/>
      <c r="D246" s="7"/>
      <c r="E246" s="6"/>
      <c r="F246" s="6" t="s">
        <v>505</v>
      </c>
      <c r="G246" s="6" t="s">
        <v>337</v>
      </c>
      <c r="H246" s="9">
        <v>3.5</v>
      </c>
      <c r="I246" s="8" t="s">
        <v>214</v>
      </c>
    </row>
    <row r="247" s="2" customFormat="1" ht="35" customHeight="1" spans="1:9">
      <c r="A247" s="8"/>
      <c r="B247" s="8"/>
      <c r="C247" s="8"/>
      <c r="D247" s="7"/>
      <c r="E247" s="6"/>
      <c r="F247" s="6" t="s">
        <v>402</v>
      </c>
      <c r="G247" s="6" t="s">
        <v>247</v>
      </c>
      <c r="H247" s="9">
        <v>1.5</v>
      </c>
      <c r="I247" s="8" t="s">
        <v>214</v>
      </c>
    </row>
    <row r="248" s="2" customFormat="1" ht="35" customHeight="1" spans="1:9">
      <c r="A248" s="8"/>
      <c r="B248" s="8"/>
      <c r="C248" s="8"/>
      <c r="D248" s="7"/>
      <c r="E248" s="6"/>
      <c r="F248" s="6" t="s">
        <v>228</v>
      </c>
      <c r="G248" s="6" t="s">
        <v>229</v>
      </c>
      <c r="H248" s="9">
        <v>0.4</v>
      </c>
      <c r="I248" s="8" t="s">
        <v>214</v>
      </c>
    </row>
    <row r="249" s="2" customFormat="1" ht="35" customHeight="1" spans="1:9">
      <c r="A249" s="8"/>
      <c r="B249" s="8"/>
      <c r="C249" s="8"/>
      <c r="D249" s="7"/>
      <c r="E249" s="6"/>
      <c r="F249" s="6" t="s">
        <v>506</v>
      </c>
      <c r="G249" s="6" t="s">
        <v>414</v>
      </c>
      <c r="H249" s="9">
        <v>16</v>
      </c>
      <c r="I249" s="8" t="s">
        <v>214</v>
      </c>
    </row>
    <row r="250" s="2" customFormat="1" ht="35" customHeight="1" spans="1:9">
      <c r="A250" s="8">
        <v>25</v>
      </c>
      <c r="B250" s="8" t="s">
        <v>507</v>
      </c>
      <c r="C250" s="8" t="s">
        <v>93</v>
      </c>
      <c r="D250" s="7">
        <v>4</v>
      </c>
      <c r="E250" s="6" t="s">
        <v>218</v>
      </c>
      <c r="F250" s="6" t="s">
        <v>410</v>
      </c>
      <c r="G250" s="6" t="s">
        <v>213</v>
      </c>
      <c r="H250" s="9">
        <v>1.2</v>
      </c>
      <c r="I250" s="8" t="s">
        <v>214</v>
      </c>
    </row>
    <row r="251" s="2" customFormat="1" ht="35" customHeight="1" spans="1:9">
      <c r="A251" s="8"/>
      <c r="B251" s="8"/>
      <c r="C251" s="8"/>
      <c r="D251" s="7"/>
      <c r="E251" s="6"/>
      <c r="F251" s="6" t="s">
        <v>307</v>
      </c>
      <c r="G251" s="6" t="s">
        <v>220</v>
      </c>
      <c r="H251" s="9">
        <v>1.8</v>
      </c>
      <c r="I251" s="8" t="s">
        <v>214</v>
      </c>
    </row>
    <row r="252" s="2" customFormat="1" ht="35" customHeight="1" spans="1:9">
      <c r="A252" s="8"/>
      <c r="B252" s="8"/>
      <c r="C252" s="8"/>
      <c r="D252" s="7"/>
      <c r="E252" s="6"/>
      <c r="F252" s="6" t="s">
        <v>508</v>
      </c>
      <c r="G252" s="6" t="s">
        <v>242</v>
      </c>
      <c r="H252" s="9">
        <v>0.3</v>
      </c>
      <c r="I252" s="8" t="s">
        <v>214</v>
      </c>
    </row>
    <row r="253" s="2" customFormat="1" ht="35" customHeight="1" spans="1:9">
      <c r="A253" s="8"/>
      <c r="B253" s="8"/>
      <c r="C253" s="8"/>
      <c r="D253" s="7"/>
      <c r="E253" s="6"/>
      <c r="F253" s="6" t="s">
        <v>353</v>
      </c>
      <c r="G253" s="6" t="s">
        <v>225</v>
      </c>
      <c r="H253" s="9">
        <v>0.5</v>
      </c>
      <c r="I253" s="8" t="s">
        <v>214</v>
      </c>
    </row>
    <row r="254" s="2" customFormat="1" ht="35" customHeight="1" spans="1:9">
      <c r="A254" s="8"/>
      <c r="B254" s="8"/>
      <c r="C254" s="8"/>
      <c r="D254" s="7"/>
      <c r="E254" s="6"/>
      <c r="F254" s="6" t="s">
        <v>228</v>
      </c>
      <c r="G254" s="6" t="s">
        <v>229</v>
      </c>
      <c r="H254" s="9">
        <v>0.2</v>
      </c>
      <c r="I254" s="8" t="s">
        <v>214</v>
      </c>
    </row>
    <row r="255" s="2" customFormat="1" ht="35" customHeight="1" spans="1:9">
      <c r="A255" s="8"/>
      <c r="B255" s="8"/>
      <c r="C255" s="8"/>
      <c r="D255" s="7">
        <v>4</v>
      </c>
      <c r="E255" s="6" t="s">
        <v>509</v>
      </c>
      <c r="F255" s="6" t="s">
        <v>510</v>
      </c>
      <c r="G255" s="6" t="s">
        <v>213</v>
      </c>
      <c r="H255" s="9">
        <v>4</v>
      </c>
      <c r="I255" s="8" t="s">
        <v>214</v>
      </c>
    </row>
    <row r="256" s="2" customFormat="1" ht="35" customHeight="1" spans="1:9">
      <c r="A256" s="8"/>
      <c r="B256" s="8"/>
      <c r="C256" s="8"/>
      <c r="D256" s="7">
        <v>12.4</v>
      </c>
      <c r="E256" s="6" t="s">
        <v>221</v>
      </c>
      <c r="F256" s="6" t="s">
        <v>511</v>
      </c>
      <c r="G256" s="6" t="s">
        <v>213</v>
      </c>
      <c r="H256" s="9">
        <v>2.9</v>
      </c>
      <c r="I256" s="8" t="s">
        <v>214</v>
      </c>
    </row>
    <row r="257" s="2" customFormat="1" ht="35" customHeight="1" spans="1:9">
      <c r="A257" s="8"/>
      <c r="B257" s="8"/>
      <c r="C257" s="8"/>
      <c r="D257" s="7"/>
      <c r="E257" s="6"/>
      <c r="F257" s="6" t="s">
        <v>226</v>
      </c>
      <c r="G257" s="6" t="s">
        <v>300</v>
      </c>
      <c r="H257" s="9">
        <v>1.5</v>
      </c>
      <c r="I257" s="8" t="s">
        <v>214</v>
      </c>
    </row>
    <row r="258" s="2" customFormat="1" ht="35" customHeight="1" spans="1:9">
      <c r="A258" s="8"/>
      <c r="B258" s="8"/>
      <c r="C258" s="8"/>
      <c r="D258" s="7"/>
      <c r="E258" s="6"/>
      <c r="F258" s="6" t="s">
        <v>512</v>
      </c>
      <c r="G258" s="6" t="s">
        <v>275</v>
      </c>
      <c r="H258" s="9">
        <v>2.5</v>
      </c>
      <c r="I258" s="8" t="s">
        <v>214</v>
      </c>
    </row>
    <row r="259" s="2" customFormat="1" ht="35" customHeight="1" spans="1:9">
      <c r="A259" s="8"/>
      <c r="B259" s="8"/>
      <c r="C259" s="8"/>
      <c r="D259" s="7"/>
      <c r="E259" s="6"/>
      <c r="F259" s="6" t="s">
        <v>513</v>
      </c>
      <c r="G259" s="6" t="s">
        <v>275</v>
      </c>
      <c r="H259" s="9">
        <v>5.5</v>
      </c>
      <c r="I259" s="8" t="s">
        <v>214</v>
      </c>
    </row>
    <row r="260" s="2" customFormat="1" ht="35" customHeight="1" spans="1:9">
      <c r="A260" s="8">
        <v>26</v>
      </c>
      <c r="B260" s="8" t="s">
        <v>514</v>
      </c>
      <c r="C260" s="8" t="s">
        <v>94</v>
      </c>
      <c r="D260" s="7">
        <v>2.6</v>
      </c>
      <c r="E260" s="6" t="s">
        <v>218</v>
      </c>
      <c r="F260" s="6" t="s">
        <v>515</v>
      </c>
      <c r="G260" s="6" t="s">
        <v>220</v>
      </c>
      <c r="H260" s="9">
        <v>1</v>
      </c>
      <c r="I260" s="8" t="s">
        <v>214</v>
      </c>
    </row>
    <row r="261" s="2" customFormat="1" ht="35" customHeight="1" spans="1:9">
      <c r="A261" s="8"/>
      <c r="B261" s="8"/>
      <c r="C261" s="8"/>
      <c r="D261" s="7"/>
      <c r="E261" s="6"/>
      <c r="F261" s="6" t="s">
        <v>292</v>
      </c>
      <c r="G261" s="6" t="s">
        <v>293</v>
      </c>
      <c r="H261" s="9">
        <v>0.3</v>
      </c>
      <c r="I261" s="8" t="s">
        <v>214</v>
      </c>
    </row>
    <row r="262" s="2" customFormat="1" ht="35" customHeight="1" spans="1:9">
      <c r="A262" s="8"/>
      <c r="B262" s="8"/>
      <c r="C262" s="8"/>
      <c r="D262" s="7"/>
      <c r="E262" s="6"/>
      <c r="F262" s="6" t="s">
        <v>294</v>
      </c>
      <c r="G262" s="6" t="s">
        <v>295</v>
      </c>
      <c r="H262" s="9">
        <v>0.06</v>
      </c>
      <c r="I262" s="8" t="s">
        <v>214</v>
      </c>
    </row>
    <row r="263" s="2" customFormat="1" ht="35" customHeight="1" spans="1:9">
      <c r="A263" s="8"/>
      <c r="B263" s="8"/>
      <c r="C263" s="8"/>
      <c r="D263" s="7"/>
      <c r="E263" s="6"/>
      <c r="F263" s="6" t="s">
        <v>410</v>
      </c>
      <c r="G263" s="6" t="s">
        <v>213</v>
      </c>
      <c r="H263" s="9">
        <v>0.5</v>
      </c>
      <c r="I263" s="8" t="s">
        <v>214</v>
      </c>
    </row>
    <row r="264" s="2" customFormat="1" ht="35" customHeight="1" spans="1:9">
      <c r="A264" s="8"/>
      <c r="B264" s="8"/>
      <c r="C264" s="8"/>
      <c r="D264" s="7"/>
      <c r="E264" s="6"/>
      <c r="F264" s="6" t="s">
        <v>327</v>
      </c>
      <c r="G264" s="6" t="s">
        <v>225</v>
      </c>
      <c r="H264" s="9">
        <v>0.6</v>
      </c>
      <c r="I264" s="8" t="s">
        <v>214</v>
      </c>
    </row>
    <row r="265" s="2" customFormat="1" ht="35" customHeight="1" spans="1:9">
      <c r="A265" s="8"/>
      <c r="B265" s="8"/>
      <c r="C265" s="8"/>
      <c r="D265" s="7"/>
      <c r="E265" s="6"/>
      <c r="F265" s="6" t="s">
        <v>516</v>
      </c>
      <c r="G265" s="6" t="s">
        <v>242</v>
      </c>
      <c r="H265" s="9">
        <v>0.14</v>
      </c>
      <c r="I265" s="8" t="s">
        <v>214</v>
      </c>
    </row>
    <row r="266" s="2" customFormat="1" ht="35" customHeight="1" spans="1:9">
      <c r="A266" s="8"/>
      <c r="B266" s="8"/>
      <c r="C266" s="8"/>
      <c r="D266" s="7">
        <v>1</v>
      </c>
      <c r="E266" s="6" t="s">
        <v>221</v>
      </c>
      <c r="F266" s="6" t="s">
        <v>517</v>
      </c>
      <c r="G266" s="6" t="s">
        <v>429</v>
      </c>
      <c r="H266" s="9">
        <v>1</v>
      </c>
      <c r="I266" s="8" t="s">
        <v>214</v>
      </c>
    </row>
    <row r="267" s="2" customFormat="1" ht="35" customHeight="1" spans="1:9">
      <c r="A267" s="8">
        <v>27</v>
      </c>
      <c r="B267" s="8" t="s">
        <v>518</v>
      </c>
      <c r="C267" s="8" t="s">
        <v>96</v>
      </c>
      <c r="D267" s="7">
        <v>1</v>
      </c>
      <c r="E267" s="6" t="s">
        <v>218</v>
      </c>
      <c r="F267" s="6" t="s">
        <v>519</v>
      </c>
      <c r="G267" s="6" t="s">
        <v>220</v>
      </c>
      <c r="H267" s="9">
        <v>0.175</v>
      </c>
      <c r="I267" s="8" t="s">
        <v>214</v>
      </c>
    </row>
    <row r="268" s="2" customFormat="1" ht="35" customHeight="1" spans="1:9">
      <c r="A268" s="8"/>
      <c r="B268" s="8"/>
      <c r="C268" s="8"/>
      <c r="D268" s="7"/>
      <c r="E268" s="6"/>
      <c r="F268" s="6" t="s">
        <v>520</v>
      </c>
      <c r="G268" s="6" t="s">
        <v>220</v>
      </c>
      <c r="H268" s="9">
        <v>0.035</v>
      </c>
      <c r="I268" s="8" t="s">
        <v>214</v>
      </c>
    </row>
    <row r="269" s="2" customFormat="1" ht="35" customHeight="1" spans="1:9">
      <c r="A269" s="8"/>
      <c r="B269" s="8"/>
      <c r="C269" s="8"/>
      <c r="D269" s="7"/>
      <c r="E269" s="6"/>
      <c r="F269" s="6" t="s">
        <v>521</v>
      </c>
      <c r="G269" s="6" t="s">
        <v>522</v>
      </c>
      <c r="H269" s="9">
        <v>0.08</v>
      </c>
      <c r="I269" s="8" t="s">
        <v>214</v>
      </c>
    </row>
    <row r="270" s="2" customFormat="1" ht="35" customHeight="1" spans="1:9">
      <c r="A270" s="8"/>
      <c r="B270" s="8"/>
      <c r="C270" s="8"/>
      <c r="D270" s="7"/>
      <c r="E270" s="6"/>
      <c r="F270" s="6" t="s">
        <v>523</v>
      </c>
      <c r="G270" s="6" t="s">
        <v>524</v>
      </c>
      <c r="H270" s="9">
        <v>0.275</v>
      </c>
      <c r="I270" s="8" t="s">
        <v>214</v>
      </c>
    </row>
    <row r="271" s="2" customFormat="1" ht="35" customHeight="1" spans="1:9">
      <c r="A271" s="8"/>
      <c r="B271" s="8"/>
      <c r="C271" s="8"/>
      <c r="D271" s="7"/>
      <c r="E271" s="6"/>
      <c r="F271" s="6" t="s">
        <v>525</v>
      </c>
      <c r="G271" s="6" t="s">
        <v>526</v>
      </c>
      <c r="H271" s="9">
        <v>0.011</v>
      </c>
      <c r="I271" s="8" t="s">
        <v>214</v>
      </c>
    </row>
    <row r="272" s="2" customFormat="1" ht="35" customHeight="1" spans="1:9">
      <c r="A272" s="8"/>
      <c r="B272" s="8"/>
      <c r="C272" s="8"/>
      <c r="D272" s="7"/>
      <c r="E272" s="6"/>
      <c r="F272" s="6" t="s">
        <v>527</v>
      </c>
      <c r="G272" s="6" t="s">
        <v>340</v>
      </c>
      <c r="H272" s="9">
        <v>0.144</v>
      </c>
      <c r="I272" s="8" t="s">
        <v>214</v>
      </c>
    </row>
    <row r="273" s="2" customFormat="1" ht="35" customHeight="1" spans="1:9">
      <c r="A273" s="8"/>
      <c r="B273" s="8"/>
      <c r="C273" s="8"/>
      <c r="D273" s="7"/>
      <c r="E273" s="6"/>
      <c r="F273" s="6" t="s">
        <v>528</v>
      </c>
      <c r="G273" s="6" t="s">
        <v>340</v>
      </c>
      <c r="H273" s="9">
        <v>0.13</v>
      </c>
      <c r="I273" s="8" t="s">
        <v>214</v>
      </c>
    </row>
    <row r="274" s="2" customFormat="1" ht="35" customHeight="1" spans="1:9">
      <c r="A274" s="8"/>
      <c r="B274" s="8"/>
      <c r="C274" s="8"/>
      <c r="D274" s="7"/>
      <c r="E274" s="6"/>
      <c r="F274" s="6" t="s">
        <v>529</v>
      </c>
      <c r="G274" s="6" t="s">
        <v>530</v>
      </c>
      <c r="H274" s="9">
        <v>0.15</v>
      </c>
      <c r="I274" s="8" t="s">
        <v>214</v>
      </c>
    </row>
    <row r="275" s="2" customFormat="1" ht="35" customHeight="1" spans="1:9">
      <c r="A275" s="8">
        <v>28</v>
      </c>
      <c r="B275" s="8" t="s">
        <v>531</v>
      </c>
      <c r="C275" s="8" t="s">
        <v>97</v>
      </c>
      <c r="D275" s="7">
        <v>0.7</v>
      </c>
      <c r="E275" s="6" t="s">
        <v>218</v>
      </c>
      <c r="F275" s="6" t="s">
        <v>532</v>
      </c>
      <c r="G275" s="6" t="s">
        <v>220</v>
      </c>
      <c r="H275" s="9">
        <v>0.1</v>
      </c>
      <c r="I275" s="8" t="s">
        <v>214</v>
      </c>
    </row>
    <row r="276" s="2" customFormat="1" ht="35" customHeight="1" spans="1:9">
      <c r="A276" s="8"/>
      <c r="B276" s="8"/>
      <c r="C276" s="8"/>
      <c r="D276" s="7"/>
      <c r="E276" s="6"/>
      <c r="F276" s="6" t="s">
        <v>533</v>
      </c>
      <c r="G276" s="6" t="s">
        <v>225</v>
      </c>
      <c r="H276" s="9">
        <v>0.6</v>
      </c>
      <c r="I276" s="8" t="s">
        <v>214</v>
      </c>
    </row>
    <row r="277" s="2" customFormat="1" ht="35" customHeight="1" spans="1:9">
      <c r="A277" s="8"/>
      <c r="B277" s="8"/>
      <c r="C277" s="8"/>
      <c r="D277" s="7">
        <v>5.8</v>
      </c>
      <c r="E277" s="6" t="s">
        <v>534</v>
      </c>
      <c r="F277" s="6" t="s">
        <v>335</v>
      </c>
      <c r="G277" s="6" t="s">
        <v>220</v>
      </c>
      <c r="H277" s="9">
        <v>0.8</v>
      </c>
      <c r="I277" s="8" t="s">
        <v>214</v>
      </c>
    </row>
    <row r="278" s="2" customFormat="1" ht="35" customHeight="1" spans="1:9">
      <c r="A278" s="8"/>
      <c r="B278" s="8"/>
      <c r="C278" s="8"/>
      <c r="D278" s="7"/>
      <c r="E278" s="6"/>
      <c r="F278" s="6" t="s">
        <v>535</v>
      </c>
      <c r="G278" s="6" t="s">
        <v>213</v>
      </c>
      <c r="H278" s="9">
        <v>4</v>
      </c>
      <c r="I278" s="8" t="s">
        <v>214</v>
      </c>
    </row>
    <row r="279" s="2" customFormat="1" ht="35" customHeight="1" spans="1:9">
      <c r="A279" s="8"/>
      <c r="B279" s="8"/>
      <c r="C279" s="8"/>
      <c r="D279" s="7"/>
      <c r="E279" s="6"/>
      <c r="F279" s="6" t="s">
        <v>226</v>
      </c>
      <c r="G279" s="6" t="s">
        <v>476</v>
      </c>
      <c r="H279" s="9">
        <v>1</v>
      </c>
      <c r="I279" s="8" t="s">
        <v>214</v>
      </c>
    </row>
    <row r="280" s="2" customFormat="1" ht="35" customHeight="1" spans="1:9">
      <c r="A280" s="8"/>
      <c r="B280" s="8"/>
      <c r="C280" s="8"/>
      <c r="D280" s="7">
        <v>3.6</v>
      </c>
      <c r="E280" s="6" t="s">
        <v>221</v>
      </c>
      <c r="F280" s="6" t="s">
        <v>536</v>
      </c>
      <c r="G280" s="6" t="s">
        <v>213</v>
      </c>
      <c r="H280" s="9">
        <v>2</v>
      </c>
      <c r="I280" s="8" t="s">
        <v>214</v>
      </c>
    </row>
    <row r="281" s="2" customFormat="1" ht="35" customHeight="1" spans="1:9">
      <c r="A281" s="8"/>
      <c r="B281" s="8"/>
      <c r="C281" s="8"/>
      <c r="D281" s="7"/>
      <c r="E281" s="6"/>
      <c r="F281" s="6" t="s">
        <v>537</v>
      </c>
      <c r="G281" s="6" t="s">
        <v>483</v>
      </c>
      <c r="H281" s="9">
        <v>1.6</v>
      </c>
      <c r="I281" s="8" t="s">
        <v>214</v>
      </c>
    </row>
    <row r="282" s="2" customFormat="1" ht="35" customHeight="1" spans="1:9">
      <c r="A282" s="8">
        <v>29</v>
      </c>
      <c r="B282" s="8" t="s">
        <v>538</v>
      </c>
      <c r="C282" s="8" t="s">
        <v>98</v>
      </c>
      <c r="D282" s="7">
        <v>0.45</v>
      </c>
      <c r="E282" s="6" t="s">
        <v>218</v>
      </c>
      <c r="F282" s="6" t="s">
        <v>307</v>
      </c>
      <c r="G282" s="6" t="s">
        <v>220</v>
      </c>
      <c r="H282" s="9">
        <v>0.45</v>
      </c>
      <c r="I282" s="8" t="s">
        <v>214</v>
      </c>
    </row>
    <row r="283" s="2" customFormat="1" ht="35" customHeight="1" spans="1:9">
      <c r="A283" s="8">
        <v>30</v>
      </c>
      <c r="B283" s="8" t="s">
        <v>539</v>
      </c>
      <c r="C283" s="8" t="s">
        <v>99</v>
      </c>
      <c r="D283" s="7">
        <v>0.8</v>
      </c>
      <c r="E283" s="6" t="s">
        <v>218</v>
      </c>
      <c r="F283" s="6" t="s">
        <v>326</v>
      </c>
      <c r="G283" s="6" t="s">
        <v>242</v>
      </c>
      <c r="H283" s="9">
        <v>0.3</v>
      </c>
      <c r="I283" s="8" t="s">
        <v>214</v>
      </c>
    </row>
    <row r="284" s="2" customFormat="1" ht="35" customHeight="1" spans="1:9">
      <c r="A284" s="8"/>
      <c r="B284" s="8"/>
      <c r="C284" s="8"/>
      <c r="D284" s="7"/>
      <c r="E284" s="6"/>
      <c r="F284" s="6" t="s">
        <v>228</v>
      </c>
      <c r="G284" s="6" t="s">
        <v>229</v>
      </c>
      <c r="H284" s="9">
        <v>0.2</v>
      </c>
      <c r="I284" s="8" t="s">
        <v>214</v>
      </c>
    </row>
    <row r="285" s="2" customFormat="1" ht="35" customHeight="1" spans="1:9">
      <c r="A285" s="8"/>
      <c r="B285" s="8"/>
      <c r="C285" s="8"/>
      <c r="D285" s="7"/>
      <c r="E285" s="6"/>
      <c r="F285" s="6" t="s">
        <v>345</v>
      </c>
      <c r="G285" s="6" t="s">
        <v>220</v>
      </c>
      <c r="H285" s="9">
        <v>0.3</v>
      </c>
      <c r="I285" s="8" t="s">
        <v>214</v>
      </c>
    </row>
    <row r="286" s="2" customFormat="1" ht="35" customHeight="1" spans="1:9">
      <c r="A286" s="8"/>
      <c r="B286" s="8"/>
      <c r="C286" s="8"/>
      <c r="D286" s="7">
        <v>5.7</v>
      </c>
      <c r="E286" s="6" t="s">
        <v>221</v>
      </c>
      <c r="F286" s="6" t="s">
        <v>540</v>
      </c>
      <c r="G286" s="6" t="s">
        <v>213</v>
      </c>
      <c r="H286" s="9">
        <v>2</v>
      </c>
      <c r="I286" s="8" t="s">
        <v>214</v>
      </c>
    </row>
    <row r="287" s="2" customFormat="1" ht="35" customHeight="1" spans="1:9">
      <c r="A287" s="8"/>
      <c r="B287" s="8"/>
      <c r="C287" s="8"/>
      <c r="D287" s="7"/>
      <c r="E287" s="6"/>
      <c r="F287" s="6" t="s">
        <v>541</v>
      </c>
      <c r="G287" s="6" t="s">
        <v>363</v>
      </c>
      <c r="H287" s="9">
        <v>1</v>
      </c>
      <c r="I287" s="8" t="s">
        <v>214</v>
      </c>
    </row>
    <row r="288" s="2" customFormat="1" ht="35" customHeight="1" spans="1:9">
      <c r="A288" s="8"/>
      <c r="B288" s="8"/>
      <c r="C288" s="8"/>
      <c r="D288" s="7"/>
      <c r="E288" s="6"/>
      <c r="F288" s="6" t="s">
        <v>542</v>
      </c>
      <c r="G288" s="6" t="s">
        <v>225</v>
      </c>
      <c r="H288" s="9">
        <v>2</v>
      </c>
      <c r="I288" s="8" t="s">
        <v>214</v>
      </c>
    </row>
    <row r="289" s="2" customFormat="1" ht="35" customHeight="1" spans="1:9">
      <c r="A289" s="8"/>
      <c r="B289" s="8"/>
      <c r="C289" s="8"/>
      <c r="D289" s="7"/>
      <c r="E289" s="6"/>
      <c r="F289" s="6" t="s">
        <v>543</v>
      </c>
      <c r="G289" s="6" t="s">
        <v>300</v>
      </c>
      <c r="H289" s="9">
        <v>0.7</v>
      </c>
      <c r="I289" s="8" t="s">
        <v>214</v>
      </c>
    </row>
    <row r="290" s="2" customFormat="1" ht="35" customHeight="1" spans="1:9">
      <c r="A290" s="8">
        <v>31</v>
      </c>
      <c r="B290" s="8" t="s">
        <v>544</v>
      </c>
      <c r="C290" s="8" t="s">
        <v>100</v>
      </c>
      <c r="D290" s="7">
        <v>1.136</v>
      </c>
      <c r="E290" s="6" t="s">
        <v>218</v>
      </c>
      <c r="F290" s="6" t="s">
        <v>327</v>
      </c>
      <c r="G290" s="6" t="s">
        <v>225</v>
      </c>
      <c r="H290" s="9">
        <v>0.5</v>
      </c>
      <c r="I290" s="8" t="s">
        <v>214</v>
      </c>
    </row>
    <row r="291" s="2" customFormat="1" ht="35" customHeight="1" spans="1:9">
      <c r="A291" s="8"/>
      <c r="B291" s="8"/>
      <c r="C291" s="8"/>
      <c r="D291" s="7"/>
      <c r="E291" s="6"/>
      <c r="F291" s="6" t="s">
        <v>307</v>
      </c>
      <c r="G291" s="6" t="s">
        <v>220</v>
      </c>
      <c r="H291" s="9">
        <v>0.336</v>
      </c>
      <c r="I291" s="8" t="s">
        <v>214</v>
      </c>
    </row>
    <row r="292" s="2" customFormat="1" ht="35" customHeight="1" spans="1:9">
      <c r="A292" s="8"/>
      <c r="B292" s="8"/>
      <c r="C292" s="8"/>
      <c r="D292" s="7"/>
      <c r="E292" s="6"/>
      <c r="F292" s="6" t="s">
        <v>226</v>
      </c>
      <c r="G292" s="6" t="s">
        <v>476</v>
      </c>
      <c r="H292" s="9">
        <v>0.3</v>
      </c>
      <c r="I292" s="8" t="s">
        <v>214</v>
      </c>
    </row>
    <row r="293" s="2" customFormat="1" ht="35" customHeight="1" spans="1:9">
      <c r="A293" s="8"/>
      <c r="B293" s="8"/>
      <c r="C293" s="8"/>
      <c r="D293" s="7">
        <v>1</v>
      </c>
      <c r="E293" s="6" t="s">
        <v>221</v>
      </c>
      <c r="F293" s="6" t="s">
        <v>226</v>
      </c>
      <c r="G293" s="6" t="s">
        <v>476</v>
      </c>
      <c r="H293" s="9">
        <v>0.5</v>
      </c>
      <c r="I293" s="8" t="s">
        <v>214</v>
      </c>
    </row>
    <row r="294" s="2" customFormat="1" ht="35" customHeight="1" spans="1:9">
      <c r="A294" s="8"/>
      <c r="B294" s="8"/>
      <c r="C294" s="8"/>
      <c r="D294" s="7"/>
      <c r="E294" s="6"/>
      <c r="F294" s="6" t="s">
        <v>545</v>
      </c>
      <c r="G294" s="6" t="s">
        <v>225</v>
      </c>
      <c r="H294" s="9">
        <v>0.5</v>
      </c>
      <c r="I294" s="8" t="s">
        <v>214</v>
      </c>
    </row>
    <row r="295" s="2" customFormat="1" ht="35" customHeight="1" spans="1:9">
      <c r="A295" s="8">
        <v>32</v>
      </c>
      <c r="B295" s="8" t="s">
        <v>546</v>
      </c>
      <c r="C295" s="8" t="s">
        <v>101</v>
      </c>
      <c r="D295" s="7">
        <v>3</v>
      </c>
      <c r="E295" s="6" t="s">
        <v>221</v>
      </c>
      <c r="F295" s="6" t="s">
        <v>547</v>
      </c>
      <c r="G295" s="6" t="s">
        <v>548</v>
      </c>
      <c r="H295" s="9">
        <v>3</v>
      </c>
      <c r="I295" s="8" t="s">
        <v>214</v>
      </c>
    </row>
    <row r="296" s="2" customFormat="1" ht="35" customHeight="1" spans="1:9">
      <c r="A296" s="8">
        <v>33</v>
      </c>
      <c r="B296" s="8" t="s">
        <v>549</v>
      </c>
      <c r="C296" s="8" t="s">
        <v>102</v>
      </c>
      <c r="D296" s="7">
        <v>8.7</v>
      </c>
      <c r="E296" s="6" t="s">
        <v>218</v>
      </c>
      <c r="F296" s="6" t="s">
        <v>550</v>
      </c>
      <c r="G296" s="6" t="s">
        <v>227</v>
      </c>
      <c r="H296" s="9">
        <v>0.4</v>
      </c>
      <c r="I296" s="8" t="s">
        <v>214</v>
      </c>
    </row>
    <row r="297" s="2" customFormat="1" ht="35" customHeight="1" spans="1:9">
      <c r="A297" s="8"/>
      <c r="B297" s="8"/>
      <c r="C297" s="8"/>
      <c r="D297" s="7"/>
      <c r="E297" s="6"/>
      <c r="F297" s="6" t="s">
        <v>551</v>
      </c>
      <c r="G297" s="6" t="s">
        <v>213</v>
      </c>
      <c r="H297" s="9">
        <v>1.2</v>
      </c>
      <c r="I297" s="8" t="s">
        <v>214</v>
      </c>
    </row>
    <row r="298" s="2" customFormat="1" ht="35" customHeight="1" spans="1:9">
      <c r="A298" s="8"/>
      <c r="B298" s="8"/>
      <c r="C298" s="8"/>
      <c r="D298" s="7"/>
      <c r="E298" s="6"/>
      <c r="F298" s="6" t="s">
        <v>226</v>
      </c>
      <c r="G298" s="6" t="s">
        <v>227</v>
      </c>
      <c r="H298" s="9">
        <v>0.6</v>
      </c>
      <c r="I298" s="8" t="s">
        <v>214</v>
      </c>
    </row>
    <row r="299" s="2" customFormat="1" ht="35" customHeight="1" spans="1:9">
      <c r="A299" s="8"/>
      <c r="B299" s="8"/>
      <c r="C299" s="8"/>
      <c r="D299" s="7"/>
      <c r="E299" s="6"/>
      <c r="F299" s="6" t="s">
        <v>353</v>
      </c>
      <c r="G299" s="6" t="s">
        <v>225</v>
      </c>
      <c r="H299" s="9">
        <v>1</v>
      </c>
      <c r="I299" s="8" t="s">
        <v>214</v>
      </c>
    </row>
    <row r="300" s="2" customFormat="1" ht="35" customHeight="1" spans="1:9">
      <c r="A300" s="8"/>
      <c r="B300" s="8"/>
      <c r="C300" s="8"/>
      <c r="D300" s="7"/>
      <c r="E300" s="6"/>
      <c r="F300" s="6" t="s">
        <v>419</v>
      </c>
      <c r="G300" s="6" t="s">
        <v>220</v>
      </c>
      <c r="H300" s="9">
        <v>2.5</v>
      </c>
      <c r="I300" s="8" t="s">
        <v>214</v>
      </c>
    </row>
    <row r="301" s="2" customFormat="1" ht="35" customHeight="1" spans="1:9">
      <c r="A301" s="8"/>
      <c r="B301" s="8"/>
      <c r="C301" s="8"/>
      <c r="D301" s="7"/>
      <c r="E301" s="6"/>
      <c r="F301" s="6" t="s">
        <v>552</v>
      </c>
      <c r="G301" s="6" t="s">
        <v>275</v>
      </c>
      <c r="H301" s="9">
        <v>3</v>
      </c>
      <c r="I301" s="8" t="s">
        <v>214</v>
      </c>
    </row>
    <row r="302" s="2" customFormat="1" ht="35" customHeight="1" spans="1:9">
      <c r="A302" s="8"/>
      <c r="B302" s="8"/>
      <c r="C302" s="8"/>
      <c r="D302" s="7">
        <v>5.86</v>
      </c>
      <c r="E302" s="6" t="s">
        <v>553</v>
      </c>
      <c r="F302" s="10" t="s">
        <v>554</v>
      </c>
      <c r="G302" s="6" t="s">
        <v>332</v>
      </c>
      <c r="H302" s="9">
        <v>5.86</v>
      </c>
      <c r="I302" s="8" t="s">
        <v>214</v>
      </c>
    </row>
    <row r="303" s="2" customFormat="1" ht="35" customHeight="1" spans="1:9">
      <c r="A303" s="8"/>
      <c r="B303" s="8"/>
      <c r="C303" s="8"/>
      <c r="D303" s="7">
        <v>49.94</v>
      </c>
      <c r="E303" s="6" t="s">
        <v>555</v>
      </c>
      <c r="F303" s="6" t="s">
        <v>555</v>
      </c>
      <c r="G303" s="6" t="s">
        <v>332</v>
      </c>
      <c r="H303" s="9">
        <v>49.94</v>
      </c>
      <c r="I303" s="8" t="s">
        <v>214</v>
      </c>
    </row>
    <row r="304" s="2" customFormat="1" ht="35" customHeight="1" spans="1:9">
      <c r="A304" s="8"/>
      <c r="B304" s="8"/>
      <c r="C304" s="8"/>
      <c r="D304" s="7">
        <v>3.25</v>
      </c>
      <c r="E304" s="6" t="s">
        <v>556</v>
      </c>
      <c r="F304" s="10" t="s">
        <v>557</v>
      </c>
      <c r="G304" s="6" t="s">
        <v>450</v>
      </c>
      <c r="H304" s="9">
        <v>3.25</v>
      </c>
      <c r="I304" s="8" t="s">
        <v>214</v>
      </c>
    </row>
    <row r="305" s="2" customFormat="1" ht="35" customHeight="1" spans="1:9">
      <c r="A305" s="8"/>
      <c r="B305" s="8"/>
      <c r="C305" s="8"/>
      <c r="D305" s="7">
        <v>5</v>
      </c>
      <c r="E305" s="6" t="s">
        <v>558</v>
      </c>
      <c r="F305" s="6" t="s">
        <v>558</v>
      </c>
      <c r="G305" s="6" t="s">
        <v>332</v>
      </c>
      <c r="H305" s="9">
        <v>5</v>
      </c>
      <c r="I305" s="8" t="s">
        <v>214</v>
      </c>
    </row>
    <row r="306" s="2" customFormat="1" ht="35" customHeight="1" spans="1:9">
      <c r="A306" s="8"/>
      <c r="B306" s="8"/>
      <c r="C306" s="8"/>
      <c r="D306" s="7">
        <v>54</v>
      </c>
      <c r="E306" s="6" t="s">
        <v>559</v>
      </c>
      <c r="F306" s="6" t="s">
        <v>559</v>
      </c>
      <c r="G306" s="6" t="s">
        <v>560</v>
      </c>
      <c r="H306" s="9">
        <v>54</v>
      </c>
      <c r="I306" s="8" t="s">
        <v>214</v>
      </c>
    </row>
    <row r="307" s="2" customFormat="1" ht="35" customHeight="1" spans="1:9">
      <c r="A307" s="8"/>
      <c r="B307" s="8"/>
      <c r="C307" s="8"/>
      <c r="D307" s="7">
        <v>12</v>
      </c>
      <c r="E307" s="6" t="s">
        <v>561</v>
      </c>
      <c r="F307" s="6" t="s">
        <v>562</v>
      </c>
      <c r="G307" s="6" t="s">
        <v>332</v>
      </c>
      <c r="H307" s="9">
        <v>12</v>
      </c>
      <c r="I307" s="8" t="s">
        <v>214</v>
      </c>
    </row>
    <row r="308" s="2" customFormat="1" ht="35" customHeight="1" spans="1:9">
      <c r="A308" s="8"/>
      <c r="B308" s="8"/>
      <c r="C308" s="8"/>
      <c r="D308" s="7">
        <v>24.91</v>
      </c>
      <c r="E308" s="6" t="s">
        <v>563</v>
      </c>
      <c r="F308" s="6" t="s">
        <v>563</v>
      </c>
      <c r="G308" s="6" t="s">
        <v>332</v>
      </c>
      <c r="H308" s="9">
        <v>24.91</v>
      </c>
      <c r="I308" s="8" t="s">
        <v>214</v>
      </c>
    </row>
    <row r="309" s="2" customFormat="1" ht="35" customHeight="1" spans="1:9">
      <c r="A309" s="8">
        <v>34</v>
      </c>
      <c r="B309" s="8" t="s">
        <v>564</v>
      </c>
      <c r="C309" s="8" t="s">
        <v>103</v>
      </c>
      <c r="D309" s="7">
        <v>50</v>
      </c>
      <c r="E309" s="6" t="s">
        <v>565</v>
      </c>
      <c r="F309" s="6" t="s">
        <v>566</v>
      </c>
      <c r="G309" s="6" t="s">
        <v>567</v>
      </c>
      <c r="H309" s="9">
        <v>50</v>
      </c>
      <c r="I309" s="8" t="s">
        <v>214</v>
      </c>
    </row>
    <row r="310" s="2" customFormat="1" ht="35" customHeight="1" spans="1:9">
      <c r="A310" s="8"/>
      <c r="B310" s="8"/>
      <c r="C310" s="8"/>
      <c r="D310" s="7">
        <v>0.028</v>
      </c>
      <c r="E310" s="6" t="s">
        <v>568</v>
      </c>
      <c r="F310" s="6" t="s">
        <v>569</v>
      </c>
      <c r="G310" s="6" t="s">
        <v>570</v>
      </c>
      <c r="H310" s="9">
        <v>0.028</v>
      </c>
      <c r="I310" s="8" t="s">
        <v>214</v>
      </c>
    </row>
    <row r="311" s="2" customFormat="1" ht="35" customHeight="1" spans="1:9">
      <c r="A311" s="8">
        <v>35</v>
      </c>
      <c r="B311" s="8" t="s">
        <v>571</v>
      </c>
      <c r="C311" s="8" t="s">
        <v>104</v>
      </c>
      <c r="D311" s="7">
        <v>11.18</v>
      </c>
      <c r="E311" s="6" t="s">
        <v>218</v>
      </c>
      <c r="F311" s="6" t="s">
        <v>572</v>
      </c>
      <c r="G311" s="6" t="s">
        <v>225</v>
      </c>
      <c r="H311" s="9">
        <v>0.7</v>
      </c>
      <c r="I311" s="8" t="s">
        <v>214</v>
      </c>
    </row>
    <row r="312" s="2" customFormat="1" ht="35" customHeight="1" spans="1:9">
      <c r="A312" s="8"/>
      <c r="B312" s="8"/>
      <c r="C312" s="8"/>
      <c r="D312" s="7"/>
      <c r="E312" s="6"/>
      <c r="F312" s="6" t="s">
        <v>212</v>
      </c>
      <c r="G312" s="6" t="s">
        <v>213</v>
      </c>
      <c r="H312" s="9">
        <v>3.1</v>
      </c>
      <c r="I312" s="8" t="s">
        <v>214</v>
      </c>
    </row>
    <row r="313" s="2" customFormat="1" ht="35" customHeight="1" spans="1:9">
      <c r="A313" s="8"/>
      <c r="B313" s="8"/>
      <c r="C313" s="8"/>
      <c r="D313" s="7"/>
      <c r="E313" s="6"/>
      <c r="F313" s="6" t="s">
        <v>311</v>
      </c>
      <c r="G313" s="6" t="s">
        <v>213</v>
      </c>
      <c r="H313" s="9">
        <v>0.62</v>
      </c>
      <c r="I313" s="8" t="s">
        <v>214</v>
      </c>
    </row>
    <row r="314" s="2" customFormat="1" ht="35" customHeight="1" spans="1:9">
      <c r="A314" s="8"/>
      <c r="B314" s="8"/>
      <c r="C314" s="8"/>
      <c r="D314" s="7"/>
      <c r="E314" s="6"/>
      <c r="F314" s="6" t="s">
        <v>307</v>
      </c>
      <c r="G314" s="6" t="s">
        <v>220</v>
      </c>
      <c r="H314" s="9">
        <v>1.44</v>
      </c>
      <c r="I314" s="8" t="s">
        <v>214</v>
      </c>
    </row>
    <row r="315" s="2" customFormat="1" ht="35" customHeight="1" spans="1:9">
      <c r="A315" s="8"/>
      <c r="B315" s="8"/>
      <c r="C315" s="8"/>
      <c r="D315" s="7"/>
      <c r="E315" s="6"/>
      <c r="F315" s="6" t="s">
        <v>226</v>
      </c>
      <c r="G315" s="6" t="s">
        <v>476</v>
      </c>
      <c r="H315" s="9">
        <v>0.3</v>
      </c>
      <c r="I315" s="8" t="s">
        <v>214</v>
      </c>
    </row>
    <row r="316" s="2" customFormat="1" ht="35" customHeight="1" spans="1:9">
      <c r="A316" s="8"/>
      <c r="B316" s="8"/>
      <c r="C316" s="8"/>
      <c r="D316" s="7"/>
      <c r="E316" s="6"/>
      <c r="F316" s="6" t="s">
        <v>573</v>
      </c>
      <c r="G316" s="6" t="s">
        <v>275</v>
      </c>
      <c r="H316" s="9">
        <v>4.26</v>
      </c>
      <c r="I316" s="8" t="s">
        <v>214</v>
      </c>
    </row>
    <row r="317" s="2" customFormat="1" ht="35" customHeight="1" spans="1:9">
      <c r="A317" s="8"/>
      <c r="B317" s="8"/>
      <c r="C317" s="8"/>
      <c r="D317" s="7"/>
      <c r="E317" s="6"/>
      <c r="F317" s="6" t="s">
        <v>574</v>
      </c>
      <c r="G317" s="6" t="s">
        <v>216</v>
      </c>
      <c r="H317" s="9">
        <v>0.76</v>
      </c>
      <c r="I317" s="8" t="s">
        <v>214</v>
      </c>
    </row>
    <row r="318" s="2" customFormat="1" ht="35" customHeight="1" spans="1:9">
      <c r="A318" s="8"/>
      <c r="B318" s="8"/>
      <c r="C318" s="8"/>
      <c r="D318" s="7">
        <v>20</v>
      </c>
      <c r="E318" s="6" t="s">
        <v>575</v>
      </c>
      <c r="F318" s="6" t="s">
        <v>575</v>
      </c>
      <c r="G318" s="6" t="s">
        <v>576</v>
      </c>
      <c r="H318" s="9">
        <v>20</v>
      </c>
      <c r="I318" s="8" t="s">
        <v>214</v>
      </c>
    </row>
    <row r="319" s="2" customFormat="1" ht="35" customHeight="1" spans="1:9">
      <c r="A319" s="8"/>
      <c r="B319" s="8"/>
      <c r="C319" s="8"/>
      <c r="D319" s="7">
        <v>50</v>
      </c>
      <c r="E319" s="6" t="s">
        <v>577</v>
      </c>
      <c r="F319" s="6" t="s">
        <v>577</v>
      </c>
      <c r="G319" s="6" t="s">
        <v>578</v>
      </c>
      <c r="H319" s="9">
        <v>50</v>
      </c>
      <c r="I319" s="8" t="s">
        <v>214</v>
      </c>
    </row>
    <row r="320" s="2" customFormat="1" ht="35" customHeight="1" spans="1:9">
      <c r="A320" s="8"/>
      <c r="B320" s="8"/>
      <c r="C320" s="8"/>
      <c r="D320" s="7">
        <v>12.67</v>
      </c>
      <c r="E320" s="6" t="s">
        <v>579</v>
      </c>
      <c r="F320" s="10" t="s">
        <v>580</v>
      </c>
      <c r="G320" s="6" t="s">
        <v>576</v>
      </c>
      <c r="H320" s="9">
        <v>12.67</v>
      </c>
      <c r="I320" s="8" t="s">
        <v>214</v>
      </c>
    </row>
    <row r="321" s="2" customFormat="1" ht="35" customHeight="1" spans="1:9">
      <c r="A321" s="8"/>
      <c r="B321" s="8"/>
      <c r="C321" s="8"/>
      <c r="D321" s="7">
        <v>48</v>
      </c>
      <c r="E321" s="6" t="s">
        <v>581</v>
      </c>
      <c r="F321" s="6" t="s">
        <v>581</v>
      </c>
      <c r="G321" s="6" t="s">
        <v>576</v>
      </c>
      <c r="H321" s="9">
        <v>48</v>
      </c>
      <c r="I321" s="8" t="s">
        <v>214</v>
      </c>
    </row>
    <row r="322" s="2" customFormat="1" ht="35" customHeight="1" spans="1:9">
      <c r="A322" s="8"/>
      <c r="B322" s="8"/>
      <c r="C322" s="8"/>
      <c r="D322" s="7">
        <v>30</v>
      </c>
      <c r="E322" s="6" t="s">
        <v>582</v>
      </c>
      <c r="F322" s="6" t="s">
        <v>582</v>
      </c>
      <c r="G322" s="6" t="s">
        <v>576</v>
      </c>
      <c r="H322" s="9">
        <v>30</v>
      </c>
      <c r="I322" s="8" t="s">
        <v>214</v>
      </c>
    </row>
    <row r="323" s="2" customFormat="1" ht="35" customHeight="1" spans="1:9">
      <c r="A323" s="8"/>
      <c r="B323" s="8"/>
      <c r="C323" s="8"/>
      <c r="D323" s="7">
        <v>106.43</v>
      </c>
      <c r="E323" s="6" t="s">
        <v>583</v>
      </c>
      <c r="F323" s="6" t="s">
        <v>583</v>
      </c>
      <c r="G323" s="6" t="s">
        <v>576</v>
      </c>
      <c r="H323" s="9">
        <v>106.43</v>
      </c>
      <c r="I323" s="8" t="s">
        <v>214</v>
      </c>
    </row>
    <row r="324" s="2" customFormat="1" ht="35" customHeight="1" spans="1:9">
      <c r="A324" s="8"/>
      <c r="B324" s="8"/>
      <c r="C324" s="8"/>
      <c r="D324" s="7">
        <v>22</v>
      </c>
      <c r="E324" s="6" t="s">
        <v>221</v>
      </c>
      <c r="F324" s="6" t="s">
        <v>311</v>
      </c>
      <c r="G324" s="6" t="s">
        <v>213</v>
      </c>
      <c r="H324" s="9">
        <v>6</v>
      </c>
      <c r="I324" s="8" t="s">
        <v>214</v>
      </c>
    </row>
    <row r="325" s="2" customFormat="1" ht="35" customHeight="1" spans="1:9">
      <c r="A325" s="8"/>
      <c r="B325" s="8"/>
      <c r="C325" s="8"/>
      <c r="D325" s="7"/>
      <c r="E325" s="6"/>
      <c r="F325" s="6" t="s">
        <v>573</v>
      </c>
      <c r="G325" s="6" t="s">
        <v>275</v>
      </c>
      <c r="H325" s="9">
        <v>10</v>
      </c>
      <c r="I325" s="8" t="s">
        <v>214</v>
      </c>
    </row>
    <row r="326" s="2" customFormat="1" ht="35" customHeight="1" spans="1:9">
      <c r="A326" s="8"/>
      <c r="B326" s="8"/>
      <c r="C326" s="8"/>
      <c r="D326" s="7"/>
      <c r="E326" s="6"/>
      <c r="F326" s="6" t="s">
        <v>584</v>
      </c>
      <c r="G326" s="6" t="s">
        <v>225</v>
      </c>
      <c r="H326" s="9">
        <v>2</v>
      </c>
      <c r="I326" s="8" t="s">
        <v>214</v>
      </c>
    </row>
    <row r="327" s="2" customFormat="1" ht="35" customHeight="1" spans="1:9">
      <c r="A327" s="8"/>
      <c r="B327" s="8"/>
      <c r="C327" s="8"/>
      <c r="D327" s="7"/>
      <c r="E327" s="6"/>
      <c r="F327" s="6" t="s">
        <v>574</v>
      </c>
      <c r="G327" s="6" t="s">
        <v>216</v>
      </c>
      <c r="H327" s="9">
        <v>4</v>
      </c>
      <c r="I327" s="8" t="s">
        <v>214</v>
      </c>
    </row>
    <row r="328" s="2" customFormat="1" ht="35" customHeight="1" spans="1:9">
      <c r="A328" s="8">
        <v>36</v>
      </c>
      <c r="B328" s="8" t="s">
        <v>585</v>
      </c>
      <c r="C328" s="8" t="s">
        <v>105</v>
      </c>
      <c r="D328" s="7">
        <v>5.3</v>
      </c>
      <c r="E328" s="6" t="s">
        <v>218</v>
      </c>
      <c r="F328" s="6" t="s">
        <v>586</v>
      </c>
      <c r="G328" s="6" t="s">
        <v>587</v>
      </c>
      <c r="H328" s="9">
        <v>4.2</v>
      </c>
      <c r="I328" s="8" t="s">
        <v>214</v>
      </c>
    </row>
    <row r="329" s="2" customFormat="1" ht="35" customHeight="1" spans="1:9">
      <c r="A329" s="8"/>
      <c r="B329" s="8"/>
      <c r="C329" s="8"/>
      <c r="D329" s="7"/>
      <c r="E329" s="6"/>
      <c r="F329" s="6" t="s">
        <v>588</v>
      </c>
      <c r="G329" s="6" t="s">
        <v>220</v>
      </c>
      <c r="H329" s="9">
        <v>0.3</v>
      </c>
      <c r="I329" s="8" t="s">
        <v>214</v>
      </c>
    </row>
    <row r="330" s="2" customFormat="1" ht="35" customHeight="1" spans="1:9">
      <c r="A330" s="8"/>
      <c r="B330" s="8"/>
      <c r="C330" s="8"/>
      <c r="D330" s="7"/>
      <c r="E330" s="6"/>
      <c r="F330" s="6" t="s">
        <v>589</v>
      </c>
      <c r="G330" s="6" t="s">
        <v>216</v>
      </c>
      <c r="H330" s="9">
        <v>0.8</v>
      </c>
      <c r="I330" s="8" t="s">
        <v>214</v>
      </c>
    </row>
    <row r="331" s="2" customFormat="1" ht="35" customHeight="1" spans="1:9">
      <c r="A331" s="8">
        <v>37</v>
      </c>
      <c r="B331" s="8" t="s">
        <v>590</v>
      </c>
      <c r="C331" s="8" t="s">
        <v>106</v>
      </c>
      <c r="D331" s="7">
        <v>9.4997</v>
      </c>
      <c r="E331" s="6" t="s">
        <v>218</v>
      </c>
      <c r="F331" s="6" t="s">
        <v>591</v>
      </c>
      <c r="G331" s="6" t="s">
        <v>337</v>
      </c>
      <c r="H331" s="9">
        <v>1</v>
      </c>
      <c r="I331" s="8" t="s">
        <v>214</v>
      </c>
    </row>
    <row r="332" s="2" customFormat="1" ht="35" customHeight="1" spans="1:9">
      <c r="A332" s="8"/>
      <c r="B332" s="8"/>
      <c r="C332" s="8"/>
      <c r="D332" s="7"/>
      <c r="E332" s="6"/>
      <c r="F332" s="6" t="s">
        <v>310</v>
      </c>
      <c r="G332" s="6" t="s">
        <v>293</v>
      </c>
      <c r="H332" s="9">
        <v>0.2</v>
      </c>
      <c r="I332" s="8" t="s">
        <v>214</v>
      </c>
    </row>
    <row r="333" s="2" customFormat="1" ht="35" customHeight="1" spans="1:9">
      <c r="A333" s="8"/>
      <c r="B333" s="8"/>
      <c r="C333" s="8"/>
      <c r="D333" s="7"/>
      <c r="E333" s="6"/>
      <c r="F333" s="6"/>
      <c r="G333" s="6" t="s">
        <v>295</v>
      </c>
      <c r="H333" s="9">
        <v>0.2</v>
      </c>
      <c r="I333" s="8" t="s">
        <v>214</v>
      </c>
    </row>
    <row r="334" s="2" customFormat="1" ht="35" customHeight="1" spans="1:9">
      <c r="A334" s="8"/>
      <c r="B334" s="8"/>
      <c r="C334" s="8"/>
      <c r="D334" s="7"/>
      <c r="E334" s="6"/>
      <c r="F334" s="6" t="s">
        <v>592</v>
      </c>
      <c r="G334" s="6" t="s">
        <v>220</v>
      </c>
      <c r="H334" s="9">
        <v>2</v>
      </c>
      <c r="I334" s="8" t="s">
        <v>214</v>
      </c>
    </row>
    <row r="335" s="2" customFormat="1" ht="35" customHeight="1" spans="1:9">
      <c r="A335" s="8"/>
      <c r="B335" s="8"/>
      <c r="C335" s="8"/>
      <c r="D335" s="7"/>
      <c r="E335" s="6"/>
      <c r="F335" s="6"/>
      <c r="G335" s="6" t="s">
        <v>216</v>
      </c>
      <c r="H335" s="9">
        <v>1.5</v>
      </c>
      <c r="I335" s="8" t="s">
        <v>214</v>
      </c>
    </row>
    <row r="336" s="2" customFormat="1" ht="35" customHeight="1" spans="1:9">
      <c r="A336" s="8"/>
      <c r="B336" s="8"/>
      <c r="C336" s="8"/>
      <c r="D336" s="7"/>
      <c r="E336" s="6"/>
      <c r="F336" s="6" t="s">
        <v>410</v>
      </c>
      <c r="G336" s="6" t="s">
        <v>213</v>
      </c>
      <c r="H336" s="9">
        <v>0.7</v>
      </c>
      <c r="I336" s="8" t="s">
        <v>214</v>
      </c>
    </row>
    <row r="337" s="2" customFormat="1" ht="35" customHeight="1" spans="1:9">
      <c r="A337" s="8"/>
      <c r="B337" s="8"/>
      <c r="C337" s="8"/>
      <c r="D337" s="7"/>
      <c r="E337" s="6"/>
      <c r="F337" s="6" t="s">
        <v>327</v>
      </c>
      <c r="G337" s="6" t="s">
        <v>225</v>
      </c>
      <c r="H337" s="9">
        <v>2.1</v>
      </c>
      <c r="I337" s="8" t="s">
        <v>214</v>
      </c>
    </row>
    <row r="338" s="2" customFormat="1" ht="35" customHeight="1" spans="1:9">
      <c r="A338" s="8"/>
      <c r="B338" s="8"/>
      <c r="C338" s="8"/>
      <c r="D338" s="7"/>
      <c r="E338" s="6"/>
      <c r="F338" s="6" t="s">
        <v>313</v>
      </c>
      <c r="G338" s="6" t="s">
        <v>227</v>
      </c>
      <c r="H338" s="9">
        <v>0.5</v>
      </c>
      <c r="I338" s="8" t="s">
        <v>214</v>
      </c>
    </row>
    <row r="339" s="2" customFormat="1" ht="35" customHeight="1" spans="1:9">
      <c r="A339" s="8"/>
      <c r="B339" s="8"/>
      <c r="C339" s="8"/>
      <c r="D339" s="7"/>
      <c r="E339" s="6"/>
      <c r="F339" s="6" t="s">
        <v>226</v>
      </c>
      <c r="G339" s="6" t="s">
        <v>476</v>
      </c>
      <c r="H339" s="9">
        <v>0.6</v>
      </c>
      <c r="I339" s="8" t="s">
        <v>214</v>
      </c>
    </row>
    <row r="340" s="2" customFormat="1" ht="35" customHeight="1" spans="1:9">
      <c r="A340" s="8"/>
      <c r="B340" s="8"/>
      <c r="C340" s="8"/>
      <c r="D340" s="7"/>
      <c r="E340" s="6"/>
      <c r="F340" s="6" t="s">
        <v>317</v>
      </c>
      <c r="G340" s="6" t="s">
        <v>231</v>
      </c>
      <c r="H340" s="9">
        <v>0.6997</v>
      </c>
      <c r="I340" s="8" t="s">
        <v>214</v>
      </c>
    </row>
    <row r="341" s="2" customFormat="1" ht="35" customHeight="1" spans="1:9">
      <c r="A341" s="8">
        <v>38</v>
      </c>
      <c r="B341" s="8" t="s">
        <v>593</v>
      </c>
      <c r="C341" s="8" t="s">
        <v>107</v>
      </c>
      <c r="D341" s="7">
        <v>11.9</v>
      </c>
      <c r="E341" s="6" t="s">
        <v>218</v>
      </c>
      <c r="F341" s="6" t="s">
        <v>594</v>
      </c>
      <c r="G341" s="6" t="s">
        <v>213</v>
      </c>
      <c r="H341" s="9">
        <v>0.5</v>
      </c>
      <c r="I341" s="8" t="s">
        <v>214</v>
      </c>
    </row>
    <row r="342" s="2" customFormat="1" ht="35" customHeight="1" spans="1:9">
      <c r="A342" s="8"/>
      <c r="B342" s="8"/>
      <c r="C342" s="8"/>
      <c r="D342" s="7"/>
      <c r="E342" s="6"/>
      <c r="F342" s="6" t="s">
        <v>595</v>
      </c>
      <c r="G342" s="6" t="s">
        <v>225</v>
      </c>
      <c r="H342" s="9">
        <v>6</v>
      </c>
      <c r="I342" s="8" t="s">
        <v>214</v>
      </c>
    </row>
    <row r="343" s="2" customFormat="1" ht="35" customHeight="1" spans="1:9">
      <c r="A343" s="8"/>
      <c r="B343" s="8"/>
      <c r="C343" s="8"/>
      <c r="D343" s="7"/>
      <c r="E343" s="6"/>
      <c r="F343" s="6" t="s">
        <v>345</v>
      </c>
      <c r="G343" s="6" t="s">
        <v>220</v>
      </c>
      <c r="H343" s="9">
        <v>1.4</v>
      </c>
      <c r="I343" s="8" t="s">
        <v>214</v>
      </c>
    </row>
    <row r="344" s="2" customFormat="1" ht="35" customHeight="1" spans="1:9">
      <c r="A344" s="8"/>
      <c r="B344" s="8"/>
      <c r="C344" s="8"/>
      <c r="D344" s="7"/>
      <c r="E344" s="6"/>
      <c r="F344" s="6" t="s">
        <v>596</v>
      </c>
      <c r="G344" s="6" t="s">
        <v>216</v>
      </c>
      <c r="H344" s="9">
        <v>4</v>
      </c>
      <c r="I344" s="8" t="s">
        <v>214</v>
      </c>
    </row>
    <row r="345" s="2" customFormat="1" ht="35" customHeight="1" spans="1:9">
      <c r="A345" s="8"/>
      <c r="B345" s="8"/>
      <c r="C345" s="8"/>
      <c r="D345" s="7">
        <v>5</v>
      </c>
      <c r="E345" s="6" t="s">
        <v>597</v>
      </c>
      <c r="F345" s="6" t="s">
        <v>598</v>
      </c>
      <c r="G345" s="6" t="s">
        <v>599</v>
      </c>
      <c r="H345" s="9">
        <v>5</v>
      </c>
      <c r="I345" s="8" t="s">
        <v>214</v>
      </c>
    </row>
    <row r="346" s="2" customFormat="1" ht="35" customHeight="1" spans="1:9">
      <c r="A346" s="8"/>
      <c r="B346" s="8"/>
      <c r="C346" s="8"/>
      <c r="D346" s="7">
        <v>2</v>
      </c>
      <c r="E346" s="6" t="s">
        <v>600</v>
      </c>
      <c r="F346" s="6" t="s">
        <v>601</v>
      </c>
      <c r="G346" s="6" t="s">
        <v>213</v>
      </c>
      <c r="H346" s="9">
        <v>2</v>
      </c>
      <c r="I346" s="8" t="s">
        <v>214</v>
      </c>
    </row>
    <row r="347" s="2" customFormat="1" ht="35" customHeight="1" spans="1:9">
      <c r="A347" s="8"/>
      <c r="B347" s="8"/>
      <c r="C347" s="8"/>
      <c r="D347" s="7">
        <v>150</v>
      </c>
      <c r="E347" s="6" t="s">
        <v>602</v>
      </c>
      <c r="F347" s="6" t="s">
        <v>603</v>
      </c>
      <c r="G347" s="6" t="s">
        <v>306</v>
      </c>
      <c r="H347" s="9">
        <v>150</v>
      </c>
      <c r="I347" s="8" t="s">
        <v>214</v>
      </c>
    </row>
    <row r="348" s="2" customFormat="1" ht="35" customHeight="1" spans="1:9">
      <c r="A348" s="8"/>
      <c r="B348" s="8"/>
      <c r="C348" s="8"/>
      <c r="D348" s="7">
        <v>2</v>
      </c>
      <c r="E348" s="6" t="s">
        <v>604</v>
      </c>
      <c r="F348" s="6" t="s">
        <v>605</v>
      </c>
      <c r="G348" s="6" t="s">
        <v>213</v>
      </c>
      <c r="H348" s="9">
        <v>1</v>
      </c>
      <c r="I348" s="8" t="s">
        <v>214</v>
      </c>
    </row>
    <row r="349" s="2" customFormat="1" ht="35" customHeight="1" spans="1:9">
      <c r="A349" s="8"/>
      <c r="B349" s="8"/>
      <c r="C349" s="8"/>
      <c r="D349" s="7"/>
      <c r="E349" s="6"/>
      <c r="F349" s="6" t="s">
        <v>606</v>
      </c>
      <c r="G349" s="6" t="s">
        <v>607</v>
      </c>
      <c r="H349" s="9">
        <v>1</v>
      </c>
      <c r="I349" s="8" t="s">
        <v>214</v>
      </c>
    </row>
    <row r="350" s="2" customFormat="1" ht="35" customHeight="1" spans="1:9">
      <c r="A350" s="8"/>
      <c r="B350" s="8"/>
      <c r="C350" s="8"/>
      <c r="D350" s="7">
        <v>30</v>
      </c>
      <c r="E350" s="6" t="s">
        <v>608</v>
      </c>
      <c r="F350" s="6" t="s">
        <v>609</v>
      </c>
      <c r="G350" s="6" t="s">
        <v>610</v>
      </c>
      <c r="H350" s="9">
        <v>30</v>
      </c>
      <c r="I350" s="8" t="s">
        <v>214</v>
      </c>
    </row>
    <row r="351" s="2" customFormat="1" ht="35" customHeight="1" spans="1:9">
      <c r="A351" s="8">
        <v>39</v>
      </c>
      <c r="B351" s="8" t="s">
        <v>611</v>
      </c>
      <c r="C351" s="8" t="s">
        <v>108</v>
      </c>
      <c r="D351" s="7">
        <v>110</v>
      </c>
      <c r="E351" s="6" t="s">
        <v>612</v>
      </c>
      <c r="F351" s="6" t="s">
        <v>613</v>
      </c>
      <c r="G351" s="6" t="s">
        <v>614</v>
      </c>
      <c r="H351" s="9">
        <v>110</v>
      </c>
      <c r="I351" s="8" t="s">
        <v>214</v>
      </c>
    </row>
    <row r="352" s="2" customFormat="1" ht="35" customHeight="1" spans="1:9">
      <c r="A352" s="8"/>
      <c r="B352" s="8"/>
      <c r="C352" s="8"/>
      <c r="D352" s="7">
        <v>6</v>
      </c>
      <c r="E352" s="6" t="s">
        <v>615</v>
      </c>
      <c r="F352" s="6" t="s">
        <v>616</v>
      </c>
      <c r="G352" s="6" t="s">
        <v>414</v>
      </c>
      <c r="H352" s="9">
        <v>6</v>
      </c>
      <c r="I352" s="8" t="s">
        <v>214</v>
      </c>
    </row>
    <row r="353" s="2" customFormat="1" ht="35" customHeight="1" spans="1:9">
      <c r="A353" s="8"/>
      <c r="B353" s="8"/>
      <c r="C353" s="8"/>
      <c r="D353" s="7">
        <v>2.9</v>
      </c>
      <c r="E353" s="6" t="s">
        <v>617</v>
      </c>
      <c r="F353" s="6" t="s">
        <v>618</v>
      </c>
      <c r="G353" s="6" t="s">
        <v>275</v>
      </c>
      <c r="H353" s="9">
        <v>2.9</v>
      </c>
      <c r="I353" s="8" t="s">
        <v>214</v>
      </c>
    </row>
    <row r="354" s="2" customFormat="1" ht="35" customHeight="1" spans="1:9">
      <c r="A354" s="8">
        <v>40</v>
      </c>
      <c r="B354" s="8" t="s">
        <v>619</v>
      </c>
      <c r="C354" s="8" t="s">
        <v>110</v>
      </c>
      <c r="D354" s="7">
        <v>3</v>
      </c>
      <c r="E354" s="6" t="s">
        <v>221</v>
      </c>
      <c r="F354" s="6" t="s">
        <v>620</v>
      </c>
      <c r="G354" s="6" t="s">
        <v>398</v>
      </c>
      <c r="H354" s="9">
        <v>3</v>
      </c>
      <c r="I354" s="8" t="s">
        <v>214</v>
      </c>
    </row>
    <row r="355" s="2" customFormat="1" ht="35" customHeight="1" spans="1:9">
      <c r="A355" s="8">
        <v>41</v>
      </c>
      <c r="B355" s="8" t="s">
        <v>621</v>
      </c>
      <c r="C355" s="8" t="s">
        <v>111</v>
      </c>
      <c r="D355" s="7">
        <v>25.78</v>
      </c>
      <c r="E355" s="6" t="s">
        <v>218</v>
      </c>
      <c r="F355" s="6" t="s">
        <v>335</v>
      </c>
      <c r="G355" s="6" t="s">
        <v>220</v>
      </c>
      <c r="H355" s="9">
        <v>2.56</v>
      </c>
      <c r="I355" s="8" t="s">
        <v>214</v>
      </c>
    </row>
    <row r="356" s="2" customFormat="1" ht="35" customHeight="1" spans="1:9">
      <c r="A356" s="8"/>
      <c r="B356" s="8"/>
      <c r="C356" s="8"/>
      <c r="D356" s="7"/>
      <c r="E356" s="6"/>
      <c r="F356" s="6" t="s">
        <v>622</v>
      </c>
      <c r="G356" s="6" t="s">
        <v>432</v>
      </c>
      <c r="H356" s="9">
        <v>0.4</v>
      </c>
      <c r="I356" s="8" t="s">
        <v>214</v>
      </c>
    </row>
    <row r="357" s="2" customFormat="1" ht="35" customHeight="1" spans="1:9">
      <c r="A357" s="8"/>
      <c r="B357" s="8"/>
      <c r="C357" s="8"/>
      <c r="D357" s="7"/>
      <c r="E357" s="6"/>
      <c r="F357" s="6" t="s">
        <v>623</v>
      </c>
      <c r="G357" s="6" t="s">
        <v>300</v>
      </c>
      <c r="H357" s="9">
        <v>0.4</v>
      </c>
      <c r="I357" s="8" t="s">
        <v>214</v>
      </c>
    </row>
    <row r="358" s="2" customFormat="1" ht="35" customHeight="1" spans="1:9">
      <c r="A358" s="8"/>
      <c r="B358" s="8"/>
      <c r="C358" s="8"/>
      <c r="D358" s="7"/>
      <c r="E358" s="6"/>
      <c r="F358" s="6" t="s">
        <v>624</v>
      </c>
      <c r="G358" s="6" t="s">
        <v>625</v>
      </c>
      <c r="H358" s="9">
        <v>0.32</v>
      </c>
      <c r="I358" s="8" t="s">
        <v>214</v>
      </c>
    </row>
    <row r="359" s="2" customFormat="1" ht="35" customHeight="1" spans="1:9">
      <c r="A359" s="8"/>
      <c r="B359" s="8"/>
      <c r="C359" s="8"/>
      <c r="D359" s="7"/>
      <c r="E359" s="6"/>
      <c r="F359" s="6" t="s">
        <v>292</v>
      </c>
      <c r="G359" s="6" t="s">
        <v>293</v>
      </c>
      <c r="H359" s="9">
        <v>0.325</v>
      </c>
      <c r="I359" s="8" t="s">
        <v>214</v>
      </c>
    </row>
    <row r="360" s="2" customFormat="1" ht="35" customHeight="1" spans="1:9">
      <c r="A360" s="8"/>
      <c r="B360" s="8"/>
      <c r="C360" s="8"/>
      <c r="D360" s="7"/>
      <c r="E360" s="6"/>
      <c r="F360" s="6" t="s">
        <v>626</v>
      </c>
      <c r="G360" s="6" t="s">
        <v>627</v>
      </c>
      <c r="H360" s="9">
        <v>0.45</v>
      </c>
      <c r="I360" s="8" t="s">
        <v>214</v>
      </c>
    </row>
    <row r="361" s="2" customFormat="1" ht="35" customHeight="1" spans="1:9">
      <c r="A361" s="8"/>
      <c r="B361" s="8"/>
      <c r="C361" s="8"/>
      <c r="D361" s="7"/>
      <c r="E361" s="6"/>
      <c r="F361" s="6" t="s">
        <v>628</v>
      </c>
      <c r="G361" s="6" t="s">
        <v>460</v>
      </c>
      <c r="H361" s="9">
        <v>1.8</v>
      </c>
      <c r="I361" s="8" t="s">
        <v>214</v>
      </c>
    </row>
    <row r="362" s="2" customFormat="1" ht="35" customHeight="1" spans="1:9">
      <c r="A362" s="8"/>
      <c r="B362" s="8"/>
      <c r="C362" s="8"/>
      <c r="D362" s="7"/>
      <c r="E362" s="6"/>
      <c r="F362" s="6" t="s">
        <v>629</v>
      </c>
      <c r="G362" s="6" t="s">
        <v>216</v>
      </c>
      <c r="H362" s="9">
        <v>0.55</v>
      </c>
      <c r="I362" s="8" t="s">
        <v>214</v>
      </c>
    </row>
    <row r="363" s="2" customFormat="1" ht="35" customHeight="1" spans="1:9">
      <c r="A363" s="8"/>
      <c r="B363" s="8"/>
      <c r="C363" s="8"/>
      <c r="D363" s="7"/>
      <c r="E363" s="6"/>
      <c r="F363" s="6" t="s">
        <v>630</v>
      </c>
      <c r="G363" s="6" t="s">
        <v>416</v>
      </c>
      <c r="H363" s="9">
        <v>0.5</v>
      </c>
      <c r="I363" s="8" t="s">
        <v>214</v>
      </c>
    </row>
    <row r="364" s="2" customFormat="1" ht="35" customHeight="1" spans="1:9">
      <c r="A364" s="8"/>
      <c r="B364" s="8"/>
      <c r="C364" s="8"/>
      <c r="D364" s="7"/>
      <c r="E364" s="6"/>
      <c r="F364" s="6" t="s">
        <v>314</v>
      </c>
      <c r="G364" s="6" t="s">
        <v>631</v>
      </c>
      <c r="H364" s="9">
        <v>0.14</v>
      </c>
      <c r="I364" s="8" t="s">
        <v>214</v>
      </c>
    </row>
    <row r="365" s="2" customFormat="1" ht="35" customHeight="1" spans="1:9">
      <c r="A365" s="8"/>
      <c r="B365" s="8"/>
      <c r="C365" s="8"/>
      <c r="D365" s="7"/>
      <c r="E365" s="6"/>
      <c r="F365" s="6" t="s">
        <v>338</v>
      </c>
      <c r="G365" s="6" t="s">
        <v>300</v>
      </c>
      <c r="H365" s="9">
        <v>3</v>
      </c>
      <c r="I365" s="8" t="s">
        <v>214</v>
      </c>
    </row>
    <row r="366" s="2" customFormat="1" ht="35" customHeight="1" spans="1:9">
      <c r="A366" s="8"/>
      <c r="B366" s="8"/>
      <c r="C366" s="8"/>
      <c r="D366" s="7"/>
      <c r="E366" s="6"/>
      <c r="F366" s="6" t="s">
        <v>226</v>
      </c>
      <c r="G366" s="6" t="s">
        <v>476</v>
      </c>
      <c r="H366" s="9">
        <v>2</v>
      </c>
      <c r="I366" s="8" t="s">
        <v>214</v>
      </c>
    </row>
    <row r="367" s="2" customFormat="1" ht="35" customHeight="1" spans="1:9">
      <c r="A367" s="8"/>
      <c r="B367" s="8"/>
      <c r="C367" s="8"/>
      <c r="D367" s="7"/>
      <c r="E367" s="6"/>
      <c r="F367" s="6" t="s">
        <v>632</v>
      </c>
      <c r="G367" s="6" t="s">
        <v>633</v>
      </c>
      <c r="H367" s="9">
        <v>0.1</v>
      </c>
      <c r="I367" s="8" t="s">
        <v>214</v>
      </c>
    </row>
    <row r="368" s="2" customFormat="1" ht="35" customHeight="1" spans="1:9">
      <c r="A368" s="8"/>
      <c r="B368" s="8"/>
      <c r="C368" s="8"/>
      <c r="D368" s="7"/>
      <c r="E368" s="6"/>
      <c r="F368" s="6" t="s">
        <v>283</v>
      </c>
      <c r="G368" s="6" t="s">
        <v>284</v>
      </c>
      <c r="H368" s="9">
        <v>1.62</v>
      </c>
      <c r="I368" s="8" t="s">
        <v>214</v>
      </c>
    </row>
    <row r="369" s="2" customFormat="1" ht="35" customHeight="1" spans="1:9">
      <c r="A369" s="8"/>
      <c r="B369" s="8"/>
      <c r="C369" s="8"/>
      <c r="D369" s="7"/>
      <c r="E369" s="6"/>
      <c r="F369" s="6" t="s">
        <v>435</v>
      </c>
      <c r="G369" s="6" t="s">
        <v>434</v>
      </c>
      <c r="H369" s="9">
        <v>1.5</v>
      </c>
      <c r="I369" s="8" t="s">
        <v>214</v>
      </c>
    </row>
    <row r="370" s="2" customFormat="1" ht="35" customHeight="1" spans="1:9">
      <c r="A370" s="8"/>
      <c r="B370" s="8"/>
      <c r="C370" s="8"/>
      <c r="D370" s="7"/>
      <c r="E370" s="6"/>
      <c r="F370" s="6" t="s">
        <v>634</v>
      </c>
      <c r="G370" s="6" t="s">
        <v>635</v>
      </c>
      <c r="H370" s="9">
        <v>0.195</v>
      </c>
      <c r="I370" s="8" t="s">
        <v>214</v>
      </c>
    </row>
    <row r="371" s="2" customFormat="1" ht="35" customHeight="1" spans="1:9">
      <c r="A371" s="8"/>
      <c r="B371" s="8"/>
      <c r="C371" s="8"/>
      <c r="D371" s="7"/>
      <c r="E371" s="6"/>
      <c r="F371" s="6" t="s">
        <v>326</v>
      </c>
      <c r="G371" s="6" t="s">
        <v>242</v>
      </c>
      <c r="H371" s="9">
        <v>1.04</v>
      </c>
      <c r="I371" s="8" t="s">
        <v>214</v>
      </c>
    </row>
    <row r="372" s="2" customFormat="1" ht="35" customHeight="1" spans="1:9">
      <c r="A372" s="8"/>
      <c r="B372" s="8"/>
      <c r="C372" s="8"/>
      <c r="D372" s="7"/>
      <c r="E372" s="6"/>
      <c r="F372" s="6" t="s">
        <v>636</v>
      </c>
      <c r="G372" s="6" t="s">
        <v>432</v>
      </c>
      <c r="H372" s="9">
        <v>0.3</v>
      </c>
      <c r="I372" s="8" t="s">
        <v>214</v>
      </c>
    </row>
    <row r="373" s="2" customFormat="1" ht="35" customHeight="1" spans="1:9">
      <c r="A373" s="8"/>
      <c r="B373" s="8"/>
      <c r="C373" s="8"/>
      <c r="D373" s="7"/>
      <c r="E373" s="6"/>
      <c r="F373" s="6" t="s">
        <v>637</v>
      </c>
      <c r="G373" s="6" t="s">
        <v>322</v>
      </c>
      <c r="H373" s="9">
        <v>0.2</v>
      </c>
      <c r="I373" s="8" t="s">
        <v>214</v>
      </c>
    </row>
    <row r="374" s="2" customFormat="1" ht="35" customHeight="1" spans="1:9">
      <c r="A374" s="8"/>
      <c r="B374" s="8"/>
      <c r="C374" s="8"/>
      <c r="D374" s="7"/>
      <c r="E374" s="6"/>
      <c r="F374" s="6" t="s">
        <v>638</v>
      </c>
      <c r="G374" s="6" t="s">
        <v>216</v>
      </c>
      <c r="H374" s="9">
        <v>4.5</v>
      </c>
      <c r="I374" s="8" t="s">
        <v>214</v>
      </c>
    </row>
    <row r="375" s="2" customFormat="1" ht="35" customHeight="1" spans="1:9">
      <c r="A375" s="8"/>
      <c r="B375" s="8"/>
      <c r="C375" s="8"/>
      <c r="D375" s="7"/>
      <c r="E375" s="6"/>
      <c r="F375" s="6" t="s">
        <v>228</v>
      </c>
      <c r="G375" s="6" t="s">
        <v>229</v>
      </c>
      <c r="H375" s="9">
        <v>0.72</v>
      </c>
      <c r="I375" s="8" t="s">
        <v>214</v>
      </c>
    </row>
    <row r="376" s="2" customFormat="1" ht="35" customHeight="1" spans="1:9">
      <c r="A376" s="8"/>
      <c r="B376" s="8"/>
      <c r="C376" s="8"/>
      <c r="D376" s="7"/>
      <c r="E376" s="6"/>
      <c r="F376" s="6" t="s">
        <v>230</v>
      </c>
      <c r="G376" s="6" t="s">
        <v>231</v>
      </c>
      <c r="H376" s="9">
        <v>0.8</v>
      </c>
      <c r="I376" s="8" t="s">
        <v>214</v>
      </c>
    </row>
    <row r="377" s="2" customFormat="1" ht="35" customHeight="1" spans="1:9">
      <c r="A377" s="8"/>
      <c r="B377" s="8"/>
      <c r="C377" s="8"/>
      <c r="D377" s="7"/>
      <c r="E377" s="6"/>
      <c r="F377" s="6" t="s">
        <v>341</v>
      </c>
      <c r="G377" s="6" t="s">
        <v>337</v>
      </c>
      <c r="H377" s="9">
        <v>1.4</v>
      </c>
      <c r="I377" s="8" t="s">
        <v>214</v>
      </c>
    </row>
    <row r="378" s="2" customFormat="1" ht="35" customHeight="1" spans="1:9">
      <c r="A378" s="8"/>
      <c r="B378" s="8"/>
      <c r="C378" s="8"/>
      <c r="D378" s="7"/>
      <c r="E378" s="6"/>
      <c r="F378" s="6" t="s">
        <v>639</v>
      </c>
      <c r="G378" s="6" t="s">
        <v>499</v>
      </c>
      <c r="H378" s="9">
        <v>0.4</v>
      </c>
      <c r="I378" s="8" t="s">
        <v>214</v>
      </c>
    </row>
    <row r="379" s="2" customFormat="1" ht="35" customHeight="1" spans="1:9">
      <c r="A379" s="8"/>
      <c r="B379" s="8"/>
      <c r="C379" s="8"/>
      <c r="D379" s="7"/>
      <c r="E379" s="6"/>
      <c r="F379" s="6" t="s">
        <v>640</v>
      </c>
      <c r="G379" s="6" t="s">
        <v>641</v>
      </c>
      <c r="H379" s="9">
        <v>0.06</v>
      </c>
      <c r="I379" s="8" t="s">
        <v>214</v>
      </c>
    </row>
    <row r="380" s="2" customFormat="1" ht="35" customHeight="1" spans="1:9">
      <c r="A380" s="8"/>
      <c r="B380" s="8"/>
      <c r="C380" s="8"/>
      <c r="D380" s="7"/>
      <c r="E380" s="6"/>
      <c r="F380" s="6" t="s">
        <v>642</v>
      </c>
      <c r="G380" s="6" t="s">
        <v>643</v>
      </c>
      <c r="H380" s="9">
        <v>0.5</v>
      </c>
      <c r="I380" s="8" t="s">
        <v>214</v>
      </c>
    </row>
    <row r="381" s="2" customFormat="1" ht="35" customHeight="1" spans="1:9">
      <c r="A381" s="8"/>
      <c r="B381" s="8"/>
      <c r="C381" s="8"/>
      <c r="D381" s="7">
        <v>20.9</v>
      </c>
      <c r="E381" s="6" t="s">
        <v>221</v>
      </c>
      <c r="F381" s="6" t="s">
        <v>644</v>
      </c>
      <c r="G381" s="6" t="s">
        <v>645</v>
      </c>
      <c r="H381" s="9">
        <v>0.8</v>
      </c>
      <c r="I381" s="8" t="s">
        <v>214</v>
      </c>
    </row>
    <row r="382" s="2" customFormat="1" ht="35" customHeight="1" spans="1:9">
      <c r="A382" s="8"/>
      <c r="B382" s="8"/>
      <c r="C382" s="8"/>
      <c r="D382" s="7"/>
      <c r="E382" s="6"/>
      <c r="F382" s="6" t="s">
        <v>296</v>
      </c>
      <c r="G382" s="6" t="s">
        <v>225</v>
      </c>
      <c r="H382" s="9">
        <v>10.8</v>
      </c>
      <c r="I382" s="8" t="s">
        <v>214</v>
      </c>
    </row>
    <row r="383" s="2" customFormat="1" ht="35" customHeight="1" spans="1:9">
      <c r="A383" s="8"/>
      <c r="B383" s="8"/>
      <c r="C383" s="8"/>
      <c r="D383" s="7"/>
      <c r="E383" s="6"/>
      <c r="F383" s="6" t="s">
        <v>488</v>
      </c>
      <c r="G383" s="6" t="s">
        <v>489</v>
      </c>
      <c r="H383" s="9">
        <v>6.6</v>
      </c>
      <c r="I383" s="8" t="s">
        <v>214</v>
      </c>
    </row>
    <row r="384" s="2" customFormat="1" ht="35" customHeight="1" spans="1:9">
      <c r="A384" s="8"/>
      <c r="B384" s="8"/>
      <c r="C384" s="8"/>
      <c r="D384" s="7"/>
      <c r="E384" s="6"/>
      <c r="F384" s="6" t="s">
        <v>471</v>
      </c>
      <c r="G384" s="6" t="s">
        <v>472</v>
      </c>
      <c r="H384" s="9">
        <v>2.6</v>
      </c>
      <c r="I384" s="8" t="s">
        <v>214</v>
      </c>
    </row>
    <row r="385" s="2" customFormat="1" ht="35" customHeight="1" spans="1:9">
      <c r="A385" s="8"/>
      <c r="B385" s="8"/>
      <c r="C385" s="8"/>
      <c r="D385" s="7"/>
      <c r="E385" s="6"/>
      <c r="F385" s="6" t="s">
        <v>646</v>
      </c>
      <c r="G385" s="6" t="s">
        <v>647</v>
      </c>
      <c r="H385" s="9">
        <v>0.1</v>
      </c>
      <c r="I385" s="8" t="s">
        <v>214</v>
      </c>
    </row>
    <row r="386" s="2" customFormat="1" ht="35" customHeight="1" spans="1:9">
      <c r="A386" s="8">
        <v>42</v>
      </c>
      <c r="B386" s="8" t="s">
        <v>648</v>
      </c>
      <c r="C386" s="8" t="s">
        <v>112</v>
      </c>
      <c r="D386" s="7">
        <v>13.954</v>
      </c>
      <c r="E386" s="6" t="s">
        <v>218</v>
      </c>
      <c r="F386" s="6" t="s">
        <v>334</v>
      </c>
      <c r="G386" s="6" t="s">
        <v>220</v>
      </c>
      <c r="H386" s="9">
        <v>0.076</v>
      </c>
      <c r="I386" s="8" t="s">
        <v>214</v>
      </c>
    </row>
    <row r="387" s="2" customFormat="1" ht="35" customHeight="1" spans="1:9">
      <c r="A387" s="8"/>
      <c r="B387" s="8"/>
      <c r="C387" s="8"/>
      <c r="D387" s="7"/>
      <c r="E387" s="6"/>
      <c r="F387" s="6" t="s">
        <v>649</v>
      </c>
      <c r="G387" s="6" t="s">
        <v>220</v>
      </c>
      <c r="H387" s="9">
        <v>0.038</v>
      </c>
      <c r="I387" s="8" t="s">
        <v>214</v>
      </c>
    </row>
    <row r="388" s="2" customFormat="1" ht="35" customHeight="1" spans="1:9">
      <c r="A388" s="8"/>
      <c r="B388" s="8"/>
      <c r="C388" s="8"/>
      <c r="D388" s="7"/>
      <c r="E388" s="6"/>
      <c r="F388" s="6" t="s">
        <v>650</v>
      </c>
      <c r="G388" s="6" t="s">
        <v>220</v>
      </c>
      <c r="H388" s="9">
        <v>3</v>
      </c>
      <c r="I388" s="8" t="s">
        <v>214</v>
      </c>
    </row>
    <row r="389" s="2" customFormat="1" ht="35" customHeight="1" spans="1:9">
      <c r="A389" s="8"/>
      <c r="B389" s="8"/>
      <c r="C389" s="8"/>
      <c r="D389" s="7"/>
      <c r="E389" s="6"/>
      <c r="F389" s="6" t="s">
        <v>651</v>
      </c>
      <c r="G389" s="6" t="s">
        <v>220</v>
      </c>
      <c r="H389" s="9">
        <v>0.04</v>
      </c>
      <c r="I389" s="8" t="s">
        <v>214</v>
      </c>
    </row>
    <row r="390" s="2" customFormat="1" ht="35" customHeight="1" spans="1:9">
      <c r="A390" s="8"/>
      <c r="B390" s="8"/>
      <c r="C390" s="8"/>
      <c r="D390" s="7"/>
      <c r="E390" s="6"/>
      <c r="F390" s="6" t="s">
        <v>312</v>
      </c>
      <c r="G390" s="6" t="s">
        <v>240</v>
      </c>
      <c r="H390" s="9">
        <v>1.5</v>
      </c>
      <c r="I390" s="8" t="s">
        <v>214</v>
      </c>
    </row>
    <row r="391" s="2" customFormat="1" ht="35" customHeight="1" spans="1:9">
      <c r="A391" s="8"/>
      <c r="B391" s="8"/>
      <c r="C391" s="8"/>
      <c r="D391" s="7"/>
      <c r="E391" s="6"/>
      <c r="F391" s="6" t="s">
        <v>413</v>
      </c>
      <c r="G391" s="6" t="s">
        <v>414</v>
      </c>
      <c r="H391" s="9">
        <v>5</v>
      </c>
      <c r="I391" s="8" t="s">
        <v>214</v>
      </c>
    </row>
    <row r="392" s="2" customFormat="1" ht="35" customHeight="1" spans="1:9">
      <c r="A392" s="8"/>
      <c r="B392" s="8"/>
      <c r="C392" s="8"/>
      <c r="D392" s="7"/>
      <c r="E392" s="6"/>
      <c r="F392" s="6" t="s">
        <v>226</v>
      </c>
      <c r="G392" s="6" t="s">
        <v>227</v>
      </c>
      <c r="H392" s="9">
        <v>1</v>
      </c>
      <c r="I392" s="8" t="s">
        <v>214</v>
      </c>
    </row>
    <row r="393" s="2" customFormat="1" ht="35" customHeight="1" spans="1:9">
      <c r="A393" s="8"/>
      <c r="B393" s="8"/>
      <c r="C393" s="8"/>
      <c r="D393" s="7"/>
      <c r="E393" s="6"/>
      <c r="F393" s="6" t="s">
        <v>353</v>
      </c>
      <c r="G393" s="6" t="s">
        <v>225</v>
      </c>
      <c r="H393" s="9">
        <v>2.5</v>
      </c>
      <c r="I393" s="8" t="s">
        <v>214</v>
      </c>
    </row>
    <row r="394" s="2" customFormat="1" ht="35" customHeight="1" spans="1:9">
      <c r="A394" s="8"/>
      <c r="B394" s="8"/>
      <c r="C394" s="8"/>
      <c r="D394" s="7"/>
      <c r="E394" s="6"/>
      <c r="F394" s="6" t="s">
        <v>230</v>
      </c>
      <c r="G394" s="6" t="s">
        <v>652</v>
      </c>
      <c r="H394" s="9">
        <v>0.8</v>
      </c>
      <c r="I394" s="8" t="s">
        <v>214</v>
      </c>
    </row>
    <row r="395" s="2" customFormat="1" ht="35" customHeight="1" spans="1:9">
      <c r="A395" s="8">
        <v>43</v>
      </c>
      <c r="B395" s="8" t="s">
        <v>653</v>
      </c>
      <c r="C395" s="8" t="s">
        <v>114</v>
      </c>
      <c r="D395" s="7">
        <v>0.15</v>
      </c>
      <c r="E395" s="6" t="s">
        <v>218</v>
      </c>
      <c r="F395" s="6" t="s">
        <v>307</v>
      </c>
      <c r="G395" s="6" t="s">
        <v>220</v>
      </c>
      <c r="H395" s="9">
        <v>0.15</v>
      </c>
      <c r="I395" s="8" t="s">
        <v>214</v>
      </c>
    </row>
    <row r="396" s="2" customFormat="1" ht="35" customHeight="1" spans="1:9">
      <c r="A396" s="8">
        <v>44</v>
      </c>
      <c r="B396" s="8" t="s">
        <v>654</v>
      </c>
      <c r="C396" s="8" t="s">
        <v>116</v>
      </c>
      <c r="D396" s="7">
        <v>4.128</v>
      </c>
      <c r="E396" s="6" t="s">
        <v>218</v>
      </c>
      <c r="F396" s="6" t="s">
        <v>655</v>
      </c>
      <c r="G396" s="6" t="s">
        <v>332</v>
      </c>
      <c r="H396" s="9">
        <v>4.128</v>
      </c>
      <c r="I396" s="8" t="s">
        <v>214</v>
      </c>
    </row>
    <row r="397" s="2" customFormat="1" ht="35" customHeight="1" spans="1:9">
      <c r="A397" s="8"/>
      <c r="B397" s="8"/>
      <c r="C397" s="8"/>
      <c r="D397" s="7">
        <v>54.8</v>
      </c>
      <c r="E397" s="6" t="s">
        <v>656</v>
      </c>
      <c r="F397" s="6" t="s">
        <v>335</v>
      </c>
      <c r="G397" s="6" t="s">
        <v>220</v>
      </c>
      <c r="H397" s="9">
        <v>3</v>
      </c>
      <c r="I397" s="8" t="s">
        <v>214</v>
      </c>
    </row>
    <row r="398" s="2" customFormat="1" ht="35" customHeight="1" spans="1:9">
      <c r="A398" s="8"/>
      <c r="B398" s="8"/>
      <c r="C398" s="8"/>
      <c r="D398" s="7"/>
      <c r="E398" s="6"/>
      <c r="F398" s="6" t="s">
        <v>657</v>
      </c>
      <c r="G398" s="6" t="s">
        <v>247</v>
      </c>
      <c r="H398" s="9">
        <v>22</v>
      </c>
      <c r="I398" s="8" t="s">
        <v>214</v>
      </c>
    </row>
    <row r="399" s="2" customFormat="1" ht="35" customHeight="1" spans="1:9">
      <c r="A399" s="8"/>
      <c r="B399" s="8"/>
      <c r="C399" s="8"/>
      <c r="D399" s="7"/>
      <c r="E399" s="6"/>
      <c r="F399" s="6" t="s">
        <v>658</v>
      </c>
      <c r="G399" s="6" t="s">
        <v>225</v>
      </c>
      <c r="H399" s="9">
        <v>1.17</v>
      </c>
      <c r="I399" s="8" t="s">
        <v>214</v>
      </c>
    </row>
    <row r="400" s="2" customFormat="1" ht="35" customHeight="1" spans="1:9">
      <c r="A400" s="8"/>
      <c r="B400" s="8"/>
      <c r="C400" s="8"/>
      <c r="D400" s="7"/>
      <c r="E400" s="6"/>
      <c r="F400" s="6" t="s">
        <v>659</v>
      </c>
      <c r="G400" s="6" t="s">
        <v>660</v>
      </c>
      <c r="H400" s="9">
        <v>1.92</v>
      </c>
      <c r="I400" s="8" t="s">
        <v>214</v>
      </c>
    </row>
    <row r="401" s="2" customFormat="1" ht="35" customHeight="1" spans="1:9">
      <c r="A401" s="8"/>
      <c r="B401" s="8"/>
      <c r="C401" s="8"/>
      <c r="D401" s="7"/>
      <c r="E401" s="6"/>
      <c r="F401" s="6" t="s">
        <v>661</v>
      </c>
      <c r="G401" s="6" t="s">
        <v>268</v>
      </c>
      <c r="H401" s="9">
        <v>2</v>
      </c>
      <c r="I401" s="8" t="s">
        <v>214</v>
      </c>
    </row>
    <row r="402" s="2" customFormat="1" ht="35" customHeight="1" spans="1:9">
      <c r="A402" s="8"/>
      <c r="B402" s="8"/>
      <c r="C402" s="8"/>
      <c r="D402" s="7"/>
      <c r="E402" s="6"/>
      <c r="F402" s="6" t="s">
        <v>439</v>
      </c>
      <c r="G402" s="6" t="s">
        <v>398</v>
      </c>
      <c r="H402" s="9">
        <v>3</v>
      </c>
      <c r="I402" s="8" t="s">
        <v>214</v>
      </c>
    </row>
    <row r="403" s="2" customFormat="1" ht="35" customHeight="1" spans="1:9">
      <c r="A403" s="8"/>
      <c r="B403" s="8"/>
      <c r="C403" s="8"/>
      <c r="D403" s="7"/>
      <c r="E403" s="6"/>
      <c r="F403" s="6" t="s">
        <v>226</v>
      </c>
      <c r="G403" s="6" t="s">
        <v>460</v>
      </c>
      <c r="H403" s="9">
        <v>0.23</v>
      </c>
      <c r="I403" s="8" t="s">
        <v>214</v>
      </c>
    </row>
    <row r="404" s="2" customFormat="1" ht="35" customHeight="1" spans="1:9">
      <c r="A404" s="8"/>
      <c r="B404" s="8"/>
      <c r="C404" s="8"/>
      <c r="D404" s="7"/>
      <c r="E404" s="6"/>
      <c r="F404" s="6" t="s">
        <v>662</v>
      </c>
      <c r="G404" s="6" t="s">
        <v>663</v>
      </c>
      <c r="H404" s="9">
        <v>0.48</v>
      </c>
      <c r="I404" s="8" t="s">
        <v>214</v>
      </c>
    </row>
    <row r="405" s="2" customFormat="1" ht="35" customHeight="1" spans="1:9">
      <c r="A405" s="8"/>
      <c r="B405" s="8"/>
      <c r="C405" s="8"/>
      <c r="D405" s="7"/>
      <c r="E405" s="6"/>
      <c r="F405" s="6" t="s">
        <v>664</v>
      </c>
      <c r="G405" s="6" t="s">
        <v>213</v>
      </c>
      <c r="H405" s="9">
        <v>20</v>
      </c>
      <c r="I405" s="8" t="s">
        <v>214</v>
      </c>
    </row>
    <row r="406" s="2" customFormat="1" ht="35" customHeight="1" spans="1:9">
      <c r="A406" s="8"/>
      <c r="B406" s="8"/>
      <c r="C406" s="8"/>
      <c r="D406" s="7"/>
      <c r="E406" s="6"/>
      <c r="F406" s="6" t="s">
        <v>665</v>
      </c>
      <c r="G406" s="6" t="s">
        <v>666</v>
      </c>
      <c r="H406" s="9">
        <v>1</v>
      </c>
      <c r="I406" s="8" t="s">
        <v>214</v>
      </c>
    </row>
    <row r="407" s="2" customFormat="1" ht="35" customHeight="1" spans="1:9">
      <c r="A407" s="8"/>
      <c r="B407" s="8"/>
      <c r="C407" s="8"/>
      <c r="D407" s="7">
        <v>30</v>
      </c>
      <c r="E407" s="6" t="s">
        <v>667</v>
      </c>
      <c r="F407" s="6" t="s">
        <v>668</v>
      </c>
      <c r="G407" s="6" t="s">
        <v>669</v>
      </c>
      <c r="H407" s="9">
        <v>30</v>
      </c>
      <c r="I407" s="8" t="s">
        <v>214</v>
      </c>
    </row>
    <row r="408" s="2" customFormat="1" ht="35" customHeight="1" spans="1:9">
      <c r="A408" s="8"/>
      <c r="B408" s="8"/>
      <c r="C408" s="8"/>
      <c r="D408" s="7">
        <v>298</v>
      </c>
      <c r="E408" s="6" t="s">
        <v>670</v>
      </c>
      <c r="F408" s="6" t="s">
        <v>671</v>
      </c>
      <c r="G408" s="6" t="s">
        <v>332</v>
      </c>
      <c r="H408" s="9">
        <v>298</v>
      </c>
      <c r="I408" s="8" t="s">
        <v>214</v>
      </c>
    </row>
    <row r="409" s="2" customFormat="1" ht="35" customHeight="1" spans="1:9">
      <c r="A409" s="8">
        <v>45</v>
      </c>
      <c r="B409" s="8" t="s">
        <v>672</v>
      </c>
      <c r="C409" s="8" t="s">
        <v>117</v>
      </c>
      <c r="D409" s="7">
        <v>7.45</v>
      </c>
      <c r="E409" s="6" t="s">
        <v>218</v>
      </c>
      <c r="F409" s="6" t="s">
        <v>292</v>
      </c>
      <c r="G409" s="6" t="s">
        <v>293</v>
      </c>
      <c r="H409" s="9">
        <v>0.2</v>
      </c>
      <c r="I409" s="8" t="s">
        <v>214</v>
      </c>
    </row>
    <row r="410" s="2" customFormat="1" ht="35" customHeight="1" spans="1:9">
      <c r="A410" s="8"/>
      <c r="B410" s="8"/>
      <c r="C410" s="8"/>
      <c r="D410" s="7"/>
      <c r="E410" s="6"/>
      <c r="F410" s="6" t="s">
        <v>294</v>
      </c>
      <c r="G410" s="6" t="s">
        <v>295</v>
      </c>
      <c r="H410" s="9">
        <v>0.2</v>
      </c>
      <c r="I410" s="8" t="s">
        <v>214</v>
      </c>
    </row>
    <row r="411" s="2" customFormat="1" ht="35" customHeight="1" spans="1:9">
      <c r="A411" s="8"/>
      <c r="B411" s="8"/>
      <c r="C411" s="8"/>
      <c r="D411" s="7"/>
      <c r="E411" s="6"/>
      <c r="F411" s="6" t="s">
        <v>296</v>
      </c>
      <c r="G411" s="6" t="s">
        <v>225</v>
      </c>
      <c r="H411" s="9">
        <v>2.5</v>
      </c>
      <c r="I411" s="8" t="s">
        <v>214</v>
      </c>
    </row>
    <row r="412" s="2" customFormat="1" ht="35" customHeight="1" spans="1:9">
      <c r="A412" s="8"/>
      <c r="B412" s="8"/>
      <c r="C412" s="8"/>
      <c r="D412" s="7"/>
      <c r="E412" s="6"/>
      <c r="F412" s="6" t="s">
        <v>338</v>
      </c>
      <c r="G412" s="6" t="s">
        <v>300</v>
      </c>
      <c r="H412" s="9">
        <v>1</v>
      </c>
      <c r="I412" s="8" t="s">
        <v>214</v>
      </c>
    </row>
    <row r="413" s="2" customFormat="1" ht="35" customHeight="1" spans="1:9">
      <c r="A413" s="8"/>
      <c r="B413" s="8"/>
      <c r="C413" s="8"/>
      <c r="D413" s="7"/>
      <c r="E413" s="6"/>
      <c r="F413" s="6" t="s">
        <v>326</v>
      </c>
      <c r="G413" s="6" t="s">
        <v>242</v>
      </c>
      <c r="H413" s="9">
        <v>0.15</v>
      </c>
      <c r="I413" s="8" t="s">
        <v>214</v>
      </c>
    </row>
    <row r="414" s="2" customFormat="1" ht="35" customHeight="1" spans="1:9">
      <c r="A414" s="8"/>
      <c r="B414" s="8"/>
      <c r="C414" s="8"/>
      <c r="D414" s="7"/>
      <c r="E414" s="6"/>
      <c r="F414" s="6" t="s">
        <v>498</v>
      </c>
      <c r="G414" s="6" t="s">
        <v>673</v>
      </c>
      <c r="H414" s="9">
        <v>0.54</v>
      </c>
      <c r="I414" s="8" t="s">
        <v>214</v>
      </c>
    </row>
    <row r="415" s="2" customFormat="1" ht="35" customHeight="1" spans="1:9">
      <c r="A415" s="8"/>
      <c r="B415" s="8"/>
      <c r="C415" s="8"/>
      <c r="D415" s="7"/>
      <c r="E415" s="6"/>
      <c r="F415" s="6" t="s">
        <v>620</v>
      </c>
      <c r="G415" s="6" t="s">
        <v>275</v>
      </c>
      <c r="H415" s="9">
        <v>1.5</v>
      </c>
      <c r="I415" s="8" t="s">
        <v>214</v>
      </c>
    </row>
    <row r="416" s="2" customFormat="1" ht="35" customHeight="1" spans="1:9">
      <c r="A416" s="8"/>
      <c r="B416" s="8"/>
      <c r="C416" s="8"/>
      <c r="D416" s="7"/>
      <c r="E416" s="6"/>
      <c r="F416" s="6" t="s">
        <v>341</v>
      </c>
      <c r="G416" s="6" t="s">
        <v>337</v>
      </c>
      <c r="H416" s="9">
        <v>0.7</v>
      </c>
      <c r="I416" s="8" t="s">
        <v>214</v>
      </c>
    </row>
    <row r="417" s="2" customFormat="1" ht="35" customHeight="1" spans="1:9">
      <c r="A417" s="8"/>
      <c r="B417" s="8"/>
      <c r="C417" s="8"/>
      <c r="D417" s="7"/>
      <c r="E417" s="6"/>
      <c r="F417" s="6" t="s">
        <v>285</v>
      </c>
      <c r="G417" s="6" t="s">
        <v>286</v>
      </c>
      <c r="H417" s="9">
        <v>0.26</v>
      </c>
      <c r="I417" s="8" t="s">
        <v>214</v>
      </c>
    </row>
    <row r="418" s="2" customFormat="1" ht="35" customHeight="1" spans="1:9">
      <c r="A418" s="8"/>
      <c r="B418" s="8"/>
      <c r="C418" s="8"/>
      <c r="D418" s="7"/>
      <c r="E418" s="6"/>
      <c r="F418" s="6" t="s">
        <v>674</v>
      </c>
      <c r="G418" s="6" t="s">
        <v>367</v>
      </c>
      <c r="H418" s="9">
        <v>0.1</v>
      </c>
      <c r="I418" s="8" t="s">
        <v>214</v>
      </c>
    </row>
    <row r="419" s="2" customFormat="1" ht="35" customHeight="1" spans="1:9">
      <c r="A419" s="8"/>
      <c r="B419" s="8"/>
      <c r="C419" s="8"/>
      <c r="D419" s="7"/>
      <c r="E419" s="6"/>
      <c r="F419" s="6" t="s">
        <v>675</v>
      </c>
      <c r="G419" s="6" t="s">
        <v>633</v>
      </c>
      <c r="H419" s="9">
        <v>0.3</v>
      </c>
      <c r="I419" s="8" t="s">
        <v>214</v>
      </c>
    </row>
    <row r="420" s="2" customFormat="1" ht="35" customHeight="1" spans="1:9">
      <c r="A420" s="8">
        <v>46</v>
      </c>
      <c r="B420" s="8" t="s">
        <v>676</v>
      </c>
      <c r="C420" s="8" t="s">
        <v>120</v>
      </c>
      <c r="D420" s="7">
        <v>5.04</v>
      </c>
      <c r="E420" s="6" t="s">
        <v>677</v>
      </c>
      <c r="F420" s="6" t="s">
        <v>292</v>
      </c>
      <c r="G420" s="6" t="s">
        <v>293</v>
      </c>
      <c r="H420" s="9">
        <v>0.13</v>
      </c>
      <c r="I420" s="8" t="s">
        <v>214</v>
      </c>
    </row>
    <row r="421" s="2" customFormat="1" ht="35" customHeight="1" spans="1:9">
      <c r="A421" s="8"/>
      <c r="B421" s="8"/>
      <c r="C421" s="8"/>
      <c r="D421" s="7"/>
      <c r="E421" s="6"/>
      <c r="F421" s="6" t="s">
        <v>294</v>
      </c>
      <c r="G421" s="6" t="s">
        <v>295</v>
      </c>
      <c r="H421" s="9">
        <v>0.12</v>
      </c>
      <c r="I421" s="8" t="s">
        <v>214</v>
      </c>
    </row>
    <row r="422" s="2" customFormat="1" ht="35" customHeight="1" spans="1:9">
      <c r="A422" s="8"/>
      <c r="B422" s="8"/>
      <c r="C422" s="8"/>
      <c r="D422" s="7"/>
      <c r="E422" s="6"/>
      <c r="F422" s="6" t="s">
        <v>678</v>
      </c>
      <c r="G422" s="6" t="s">
        <v>213</v>
      </c>
      <c r="H422" s="9">
        <v>0.65</v>
      </c>
      <c r="I422" s="8" t="s">
        <v>214</v>
      </c>
    </row>
    <row r="423" s="2" customFormat="1" ht="35" customHeight="1" spans="1:9">
      <c r="A423" s="8"/>
      <c r="B423" s="8"/>
      <c r="C423" s="8"/>
      <c r="D423" s="7"/>
      <c r="E423" s="6"/>
      <c r="F423" s="6" t="s">
        <v>226</v>
      </c>
      <c r="G423" s="6" t="s">
        <v>476</v>
      </c>
      <c r="H423" s="9">
        <v>1.14</v>
      </c>
      <c r="I423" s="8" t="s">
        <v>214</v>
      </c>
    </row>
    <row r="424" s="2" customFormat="1" ht="35" customHeight="1" spans="1:9">
      <c r="A424" s="8"/>
      <c r="B424" s="8"/>
      <c r="C424" s="8"/>
      <c r="D424" s="7"/>
      <c r="E424" s="6"/>
      <c r="F424" s="6" t="s">
        <v>620</v>
      </c>
      <c r="G424" s="6" t="s">
        <v>398</v>
      </c>
      <c r="H424" s="9">
        <v>3</v>
      </c>
      <c r="I424" s="8" t="s">
        <v>214</v>
      </c>
    </row>
    <row r="425" s="2" customFormat="1" ht="35" customHeight="1" spans="1:9">
      <c r="A425" s="8"/>
      <c r="B425" s="8"/>
      <c r="C425" s="8"/>
      <c r="D425" s="7">
        <v>1.317</v>
      </c>
      <c r="E425" s="6" t="s">
        <v>218</v>
      </c>
      <c r="F425" s="6" t="s">
        <v>335</v>
      </c>
      <c r="G425" s="6" t="s">
        <v>220</v>
      </c>
      <c r="H425" s="9">
        <v>0.507</v>
      </c>
      <c r="I425" s="8" t="s">
        <v>214</v>
      </c>
    </row>
    <row r="426" s="2" customFormat="1" ht="35" customHeight="1" spans="1:9">
      <c r="A426" s="8"/>
      <c r="B426" s="8"/>
      <c r="C426" s="8"/>
      <c r="D426" s="7"/>
      <c r="E426" s="6"/>
      <c r="F426" s="6" t="s">
        <v>280</v>
      </c>
      <c r="G426" s="6" t="s">
        <v>281</v>
      </c>
      <c r="H426" s="9">
        <v>0.31</v>
      </c>
      <c r="I426" s="8" t="s">
        <v>214</v>
      </c>
    </row>
    <row r="427" s="2" customFormat="1" ht="35" customHeight="1" spans="1:9">
      <c r="A427" s="8"/>
      <c r="B427" s="8"/>
      <c r="C427" s="8"/>
      <c r="D427" s="7"/>
      <c r="E427" s="6"/>
      <c r="F427" s="6" t="s">
        <v>326</v>
      </c>
      <c r="G427" s="6" t="s">
        <v>242</v>
      </c>
      <c r="H427" s="9">
        <v>0.5</v>
      </c>
      <c r="I427" s="8" t="s">
        <v>214</v>
      </c>
    </row>
    <row r="428" s="2" customFormat="1" ht="35" customHeight="1" spans="1:9">
      <c r="A428" s="8">
        <v>47</v>
      </c>
      <c r="B428" s="8" t="s">
        <v>679</v>
      </c>
      <c r="C428" s="8" t="s">
        <v>121</v>
      </c>
      <c r="D428" s="7">
        <v>11.2</v>
      </c>
      <c r="E428" s="6" t="s">
        <v>218</v>
      </c>
      <c r="F428" s="6" t="s">
        <v>680</v>
      </c>
      <c r="G428" s="6" t="s">
        <v>220</v>
      </c>
      <c r="H428" s="9">
        <v>0.08</v>
      </c>
      <c r="I428" s="8" t="s">
        <v>214</v>
      </c>
    </row>
    <row r="429" s="2" customFormat="1" ht="35" customHeight="1" spans="1:9">
      <c r="A429" s="8"/>
      <c r="B429" s="8"/>
      <c r="C429" s="8"/>
      <c r="D429" s="7"/>
      <c r="E429" s="6"/>
      <c r="F429" s="6" t="s">
        <v>280</v>
      </c>
      <c r="G429" s="6" t="s">
        <v>281</v>
      </c>
      <c r="H429" s="9">
        <v>0.28</v>
      </c>
      <c r="I429" s="8" t="s">
        <v>214</v>
      </c>
    </row>
    <row r="430" s="2" customFormat="1" ht="35" customHeight="1" spans="1:9">
      <c r="A430" s="8"/>
      <c r="B430" s="8"/>
      <c r="C430" s="8"/>
      <c r="D430" s="7"/>
      <c r="E430" s="6"/>
      <c r="F430" s="6" t="s">
        <v>294</v>
      </c>
      <c r="G430" s="6" t="s">
        <v>295</v>
      </c>
      <c r="H430" s="9">
        <v>0.2</v>
      </c>
      <c r="I430" s="8" t="s">
        <v>214</v>
      </c>
    </row>
    <row r="431" s="2" customFormat="1" ht="35" customHeight="1" spans="1:9">
      <c r="A431" s="8"/>
      <c r="B431" s="8"/>
      <c r="C431" s="8"/>
      <c r="D431" s="7"/>
      <c r="E431" s="6"/>
      <c r="F431" s="6" t="s">
        <v>410</v>
      </c>
      <c r="G431" s="6" t="s">
        <v>213</v>
      </c>
      <c r="H431" s="9">
        <v>0.5</v>
      </c>
      <c r="I431" s="8" t="s">
        <v>214</v>
      </c>
    </row>
    <row r="432" s="2" customFormat="1" ht="35" customHeight="1" spans="1:9">
      <c r="A432" s="8"/>
      <c r="B432" s="8"/>
      <c r="C432" s="8"/>
      <c r="D432" s="7"/>
      <c r="E432" s="6"/>
      <c r="F432" s="6" t="s">
        <v>296</v>
      </c>
      <c r="G432" s="6" t="s">
        <v>225</v>
      </c>
      <c r="H432" s="9">
        <v>3.6</v>
      </c>
      <c r="I432" s="8" t="s">
        <v>214</v>
      </c>
    </row>
    <row r="433" s="2" customFormat="1" ht="35" customHeight="1" spans="1:9">
      <c r="A433" s="8"/>
      <c r="B433" s="8"/>
      <c r="C433" s="8"/>
      <c r="D433" s="7"/>
      <c r="E433" s="6"/>
      <c r="F433" s="6" t="s">
        <v>307</v>
      </c>
      <c r="G433" s="6" t="s">
        <v>220</v>
      </c>
      <c r="H433" s="9">
        <v>2.24</v>
      </c>
      <c r="I433" s="8" t="s">
        <v>214</v>
      </c>
    </row>
    <row r="434" s="2" customFormat="1" ht="35" customHeight="1" spans="1:9">
      <c r="A434" s="8"/>
      <c r="B434" s="8"/>
      <c r="C434" s="8"/>
      <c r="D434" s="7"/>
      <c r="E434" s="6"/>
      <c r="F434" s="6" t="s">
        <v>226</v>
      </c>
      <c r="G434" s="6" t="s">
        <v>476</v>
      </c>
      <c r="H434" s="9">
        <v>0.7</v>
      </c>
      <c r="I434" s="8" t="s">
        <v>214</v>
      </c>
    </row>
    <row r="435" s="2" customFormat="1" ht="35" customHeight="1" spans="1:9">
      <c r="A435" s="8"/>
      <c r="B435" s="8"/>
      <c r="C435" s="8"/>
      <c r="D435" s="7"/>
      <c r="E435" s="6"/>
      <c r="F435" s="6" t="s">
        <v>681</v>
      </c>
      <c r="G435" s="6" t="s">
        <v>275</v>
      </c>
      <c r="H435" s="9">
        <v>3</v>
      </c>
      <c r="I435" s="8" t="s">
        <v>214</v>
      </c>
    </row>
    <row r="436" s="2" customFormat="1" ht="35" customHeight="1" spans="1:9">
      <c r="A436" s="8"/>
      <c r="B436" s="8"/>
      <c r="C436" s="8"/>
      <c r="D436" s="7"/>
      <c r="E436" s="6"/>
      <c r="F436" s="6" t="s">
        <v>341</v>
      </c>
      <c r="G436" s="6" t="s">
        <v>337</v>
      </c>
      <c r="H436" s="9">
        <v>0.6</v>
      </c>
      <c r="I436" s="8" t="s">
        <v>214</v>
      </c>
    </row>
    <row r="437" s="2" customFormat="1" ht="35" customHeight="1" spans="1:9">
      <c r="A437" s="8">
        <v>48</v>
      </c>
      <c r="B437" s="8" t="s">
        <v>682</v>
      </c>
      <c r="C437" s="8" t="s">
        <v>122</v>
      </c>
      <c r="D437" s="7">
        <v>2.7</v>
      </c>
      <c r="E437" s="6" t="s">
        <v>683</v>
      </c>
      <c r="F437" s="6" t="s">
        <v>307</v>
      </c>
      <c r="G437" s="6" t="s">
        <v>220</v>
      </c>
      <c r="H437" s="9">
        <v>0.5</v>
      </c>
      <c r="I437" s="8" t="s">
        <v>214</v>
      </c>
    </row>
    <row r="438" s="2" customFormat="1" ht="35" customHeight="1" spans="1:9">
      <c r="A438" s="8"/>
      <c r="B438" s="8"/>
      <c r="C438" s="8"/>
      <c r="D438" s="7"/>
      <c r="E438" s="6"/>
      <c r="F438" s="6" t="s">
        <v>313</v>
      </c>
      <c r="G438" s="6" t="s">
        <v>227</v>
      </c>
      <c r="H438" s="9">
        <v>2</v>
      </c>
      <c r="I438" s="8" t="s">
        <v>214</v>
      </c>
    </row>
    <row r="439" s="2" customFormat="1" ht="35" customHeight="1" spans="1:9">
      <c r="A439" s="8"/>
      <c r="B439" s="8"/>
      <c r="C439" s="8"/>
      <c r="D439" s="7"/>
      <c r="E439" s="6"/>
      <c r="F439" s="6" t="s">
        <v>228</v>
      </c>
      <c r="G439" s="6" t="s">
        <v>229</v>
      </c>
      <c r="H439" s="9">
        <v>0.2</v>
      </c>
      <c r="I439" s="8" t="s">
        <v>214</v>
      </c>
    </row>
    <row r="440" s="2" customFormat="1" ht="35" customHeight="1" spans="1:9">
      <c r="A440" s="8">
        <v>49</v>
      </c>
      <c r="B440" s="8" t="s">
        <v>684</v>
      </c>
      <c r="C440" s="8" t="s">
        <v>123</v>
      </c>
      <c r="D440" s="7">
        <v>16.3</v>
      </c>
      <c r="E440" s="6" t="s">
        <v>218</v>
      </c>
      <c r="F440" s="6" t="s">
        <v>685</v>
      </c>
      <c r="G440" s="6" t="s">
        <v>225</v>
      </c>
      <c r="H440" s="9">
        <v>4.8</v>
      </c>
      <c r="I440" s="8" t="s">
        <v>214</v>
      </c>
    </row>
    <row r="441" s="2" customFormat="1" ht="35" customHeight="1" spans="1:9">
      <c r="A441" s="8"/>
      <c r="B441" s="8"/>
      <c r="C441" s="8"/>
      <c r="D441" s="7"/>
      <c r="E441" s="6"/>
      <c r="F441" s="6" t="s">
        <v>588</v>
      </c>
      <c r="G441" s="6" t="s">
        <v>220</v>
      </c>
      <c r="H441" s="9">
        <v>3.5</v>
      </c>
      <c r="I441" s="8" t="s">
        <v>214</v>
      </c>
    </row>
    <row r="442" s="2" customFormat="1" ht="35" customHeight="1" spans="1:9">
      <c r="A442" s="8"/>
      <c r="B442" s="8"/>
      <c r="C442" s="8"/>
      <c r="D442" s="7"/>
      <c r="E442" s="6"/>
      <c r="F442" s="6" t="s">
        <v>686</v>
      </c>
      <c r="G442" s="6" t="s">
        <v>227</v>
      </c>
      <c r="H442" s="9">
        <v>2.4</v>
      </c>
      <c r="I442" s="8" t="s">
        <v>214</v>
      </c>
    </row>
    <row r="443" s="2" customFormat="1" ht="35" customHeight="1" spans="1:9">
      <c r="A443" s="8"/>
      <c r="B443" s="8"/>
      <c r="C443" s="8"/>
      <c r="D443" s="7"/>
      <c r="E443" s="6"/>
      <c r="F443" s="6" t="s">
        <v>687</v>
      </c>
      <c r="G443" s="6" t="s">
        <v>460</v>
      </c>
      <c r="H443" s="9">
        <v>1.8</v>
      </c>
      <c r="I443" s="8" t="s">
        <v>214</v>
      </c>
    </row>
    <row r="444" s="2" customFormat="1" ht="35" customHeight="1" spans="1:9">
      <c r="A444" s="8"/>
      <c r="B444" s="8"/>
      <c r="C444" s="8"/>
      <c r="D444" s="7"/>
      <c r="E444" s="6"/>
      <c r="F444" s="6" t="s">
        <v>248</v>
      </c>
      <c r="G444" s="6" t="s">
        <v>229</v>
      </c>
      <c r="H444" s="9">
        <v>0.6</v>
      </c>
      <c r="I444" s="8" t="s">
        <v>214</v>
      </c>
    </row>
    <row r="445" s="2" customFormat="1" ht="35" customHeight="1" spans="1:9">
      <c r="A445" s="8"/>
      <c r="B445" s="8"/>
      <c r="C445" s="8"/>
      <c r="D445" s="7"/>
      <c r="E445" s="6"/>
      <c r="F445" s="6" t="s">
        <v>688</v>
      </c>
      <c r="G445" s="6" t="s">
        <v>689</v>
      </c>
      <c r="H445" s="9">
        <v>3.2</v>
      </c>
      <c r="I445" s="8" t="s">
        <v>214</v>
      </c>
    </row>
    <row r="446" s="2" customFormat="1" ht="35" customHeight="1" spans="1:9">
      <c r="A446" s="8">
        <v>50</v>
      </c>
      <c r="B446" s="8" t="s">
        <v>690</v>
      </c>
      <c r="C446" s="8" t="s">
        <v>129</v>
      </c>
      <c r="D446" s="7">
        <v>107.14</v>
      </c>
      <c r="E446" s="6" t="s">
        <v>691</v>
      </c>
      <c r="F446" s="6" t="s">
        <v>279</v>
      </c>
      <c r="G446" s="6" t="s">
        <v>220</v>
      </c>
      <c r="H446" s="9">
        <v>0.84</v>
      </c>
      <c r="I446" s="8" t="s">
        <v>214</v>
      </c>
    </row>
    <row r="447" s="2" customFormat="1" ht="35" customHeight="1" spans="1:9">
      <c r="A447" s="8"/>
      <c r="B447" s="8"/>
      <c r="C447" s="8"/>
      <c r="D447" s="7"/>
      <c r="E447" s="6"/>
      <c r="F447" s="6" t="s">
        <v>692</v>
      </c>
      <c r="G447" s="6" t="s">
        <v>332</v>
      </c>
      <c r="H447" s="9">
        <v>78</v>
      </c>
      <c r="I447" s="8" t="s">
        <v>214</v>
      </c>
    </row>
    <row r="448" s="2" customFormat="1" ht="35" customHeight="1" spans="1:9">
      <c r="A448" s="8"/>
      <c r="B448" s="8"/>
      <c r="C448" s="8"/>
      <c r="D448" s="7"/>
      <c r="E448" s="6"/>
      <c r="F448" s="6" t="s">
        <v>693</v>
      </c>
      <c r="G448" s="6" t="s">
        <v>694</v>
      </c>
      <c r="H448" s="9">
        <v>25</v>
      </c>
      <c r="I448" s="8" t="s">
        <v>214</v>
      </c>
    </row>
    <row r="449" s="2" customFormat="1" ht="35" customHeight="1" spans="1:9">
      <c r="A449" s="8"/>
      <c r="B449" s="8"/>
      <c r="C449" s="8"/>
      <c r="D449" s="7"/>
      <c r="E449" s="6"/>
      <c r="F449" s="6" t="s">
        <v>353</v>
      </c>
      <c r="G449" s="6" t="s">
        <v>225</v>
      </c>
      <c r="H449" s="9">
        <v>3.3</v>
      </c>
      <c r="I449" s="8" t="s">
        <v>214</v>
      </c>
    </row>
    <row r="450" s="2" customFormat="1" ht="35" customHeight="1" spans="1:9">
      <c r="A450" s="8">
        <v>51</v>
      </c>
      <c r="B450" s="8" t="s">
        <v>695</v>
      </c>
      <c r="C450" s="8" t="s">
        <v>135</v>
      </c>
      <c r="D450" s="7">
        <v>7.09</v>
      </c>
      <c r="E450" s="6" t="s">
        <v>696</v>
      </c>
      <c r="F450" s="6" t="s">
        <v>533</v>
      </c>
      <c r="G450" s="6" t="s">
        <v>227</v>
      </c>
      <c r="H450" s="9">
        <v>7.09</v>
      </c>
      <c r="I450" s="8" t="s">
        <v>214</v>
      </c>
    </row>
    <row r="451" s="2" customFormat="1" ht="35" customHeight="1" spans="1:9">
      <c r="A451" s="8">
        <v>52</v>
      </c>
      <c r="B451" s="8" t="s">
        <v>697</v>
      </c>
      <c r="C451" s="8" t="s">
        <v>140</v>
      </c>
      <c r="D451" s="7">
        <v>120</v>
      </c>
      <c r="E451" s="6" t="s">
        <v>698</v>
      </c>
      <c r="F451" s="6" t="s">
        <v>698</v>
      </c>
      <c r="G451" s="6" t="s">
        <v>699</v>
      </c>
      <c r="H451" s="9">
        <v>120</v>
      </c>
      <c r="I451" s="8" t="s">
        <v>214</v>
      </c>
    </row>
    <row r="452" s="2" customFormat="1" ht="35" customHeight="1" spans="1:9">
      <c r="A452" s="8">
        <v>53</v>
      </c>
      <c r="B452" s="8" t="s">
        <v>700</v>
      </c>
      <c r="C452" s="8" t="s">
        <v>149</v>
      </c>
      <c r="D452" s="7">
        <v>6.58</v>
      </c>
      <c r="E452" s="6" t="s">
        <v>218</v>
      </c>
      <c r="F452" s="6" t="s">
        <v>701</v>
      </c>
      <c r="G452" s="6" t="s">
        <v>460</v>
      </c>
      <c r="H452" s="9">
        <v>0.5</v>
      </c>
      <c r="I452" s="8" t="s">
        <v>214</v>
      </c>
    </row>
    <row r="453" s="2" customFormat="1" ht="35" customHeight="1" spans="1:9">
      <c r="A453" s="8"/>
      <c r="B453" s="8"/>
      <c r="C453" s="8"/>
      <c r="D453" s="7"/>
      <c r="E453" s="6"/>
      <c r="F453" s="6" t="s">
        <v>702</v>
      </c>
      <c r="G453" s="6" t="s">
        <v>476</v>
      </c>
      <c r="H453" s="9">
        <v>0.2</v>
      </c>
      <c r="I453" s="8" t="s">
        <v>214</v>
      </c>
    </row>
    <row r="454" s="2" customFormat="1" ht="35" customHeight="1" spans="1:9">
      <c r="A454" s="8"/>
      <c r="B454" s="8"/>
      <c r="C454" s="8"/>
      <c r="D454" s="7"/>
      <c r="E454" s="6"/>
      <c r="F454" s="6" t="s">
        <v>370</v>
      </c>
      <c r="G454" s="6" t="s">
        <v>303</v>
      </c>
      <c r="H454" s="9">
        <v>1.8</v>
      </c>
      <c r="I454" s="8" t="s">
        <v>214</v>
      </c>
    </row>
    <row r="455" s="2" customFormat="1" ht="35" customHeight="1" spans="1:9">
      <c r="A455" s="8"/>
      <c r="B455" s="8"/>
      <c r="C455" s="8"/>
      <c r="D455" s="7"/>
      <c r="E455" s="6"/>
      <c r="F455" s="6" t="s">
        <v>703</v>
      </c>
      <c r="G455" s="6" t="s">
        <v>225</v>
      </c>
      <c r="H455" s="9">
        <v>3</v>
      </c>
      <c r="I455" s="8" t="s">
        <v>214</v>
      </c>
    </row>
    <row r="456" s="2" customFormat="1" ht="35" customHeight="1" spans="1:9">
      <c r="A456" s="8"/>
      <c r="B456" s="8"/>
      <c r="C456" s="8"/>
      <c r="D456" s="7"/>
      <c r="E456" s="6"/>
      <c r="F456" s="6" t="s">
        <v>345</v>
      </c>
      <c r="G456" s="6" t="s">
        <v>704</v>
      </c>
      <c r="H456" s="9">
        <v>0.78</v>
      </c>
      <c r="I456" s="8" t="s">
        <v>214</v>
      </c>
    </row>
    <row r="457" s="2" customFormat="1" ht="35" customHeight="1" spans="1:9">
      <c r="A457" s="8"/>
      <c r="B457" s="8"/>
      <c r="C457" s="8"/>
      <c r="D457" s="7"/>
      <c r="E457" s="6"/>
      <c r="F457" s="6" t="s">
        <v>705</v>
      </c>
      <c r="G457" s="6" t="s">
        <v>229</v>
      </c>
      <c r="H457" s="9">
        <v>0.3</v>
      </c>
      <c r="I457" s="8" t="s">
        <v>214</v>
      </c>
    </row>
    <row r="458" s="2" customFormat="1" ht="35" customHeight="1" spans="1:9">
      <c r="A458" s="8"/>
      <c r="B458" s="8"/>
      <c r="C458" s="8"/>
      <c r="D458" s="7">
        <v>11.2</v>
      </c>
      <c r="E458" s="6" t="s">
        <v>221</v>
      </c>
      <c r="F458" s="6" t="s">
        <v>706</v>
      </c>
      <c r="G458" s="6" t="s">
        <v>275</v>
      </c>
      <c r="H458" s="9">
        <v>3.5</v>
      </c>
      <c r="I458" s="8" t="s">
        <v>214</v>
      </c>
    </row>
    <row r="459" s="2" customFormat="1" ht="35" customHeight="1" spans="1:9">
      <c r="A459" s="8"/>
      <c r="B459" s="8"/>
      <c r="C459" s="8"/>
      <c r="D459" s="7"/>
      <c r="E459" s="6"/>
      <c r="F459" s="6" t="s">
        <v>707</v>
      </c>
      <c r="G459" s="6" t="s">
        <v>660</v>
      </c>
      <c r="H459" s="9">
        <v>1.2</v>
      </c>
      <c r="I459" s="8" t="s">
        <v>214</v>
      </c>
    </row>
    <row r="460" s="2" customFormat="1" ht="35" customHeight="1" spans="1:9">
      <c r="A460" s="8"/>
      <c r="B460" s="8"/>
      <c r="C460" s="8"/>
      <c r="D460" s="7"/>
      <c r="E460" s="6"/>
      <c r="F460" s="6" t="s">
        <v>708</v>
      </c>
      <c r="G460" s="6" t="s">
        <v>450</v>
      </c>
      <c r="H460" s="9">
        <v>6</v>
      </c>
      <c r="I460" s="8" t="s">
        <v>214</v>
      </c>
    </row>
    <row r="461" s="2" customFormat="1" ht="35" customHeight="1" spans="1:9">
      <c r="A461" s="8"/>
      <c r="B461" s="8"/>
      <c r="C461" s="8"/>
      <c r="D461" s="7"/>
      <c r="E461" s="6"/>
      <c r="F461" s="6" t="s">
        <v>255</v>
      </c>
      <c r="G461" s="6" t="s">
        <v>213</v>
      </c>
      <c r="H461" s="9">
        <v>0.5</v>
      </c>
      <c r="I461" s="8" t="s">
        <v>214</v>
      </c>
    </row>
    <row r="462" s="2" customFormat="1" ht="35" customHeight="1" spans="1:9">
      <c r="A462" s="8">
        <v>54</v>
      </c>
      <c r="B462" s="8" t="s">
        <v>709</v>
      </c>
      <c r="C462" s="8" t="s">
        <v>157</v>
      </c>
      <c r="D462" s="7">
        <v>3.6</v>
      </c>
      <c r="E462" s="6" t="s">
        <v>218</v>
      </c>
      <c r="F462" s="6" t="s">
        <v>292</v>
      </c>
      <c r="G462" s="6" t="s">
        <v>293</v>
      </c>
      <c r="H462" s="9">
        <v>0.9</v>
      </c>
      <c r="I462" s="8" t="s">
        <v>214</v>
      </c>
    </row>
    <row r="463" s="2" customFormat="1" ht="35" customHeight="1" spans="1:9">
      <c r="A463" s="8"/>
      <c r="B463" s="8"/>
      <c r="C463" s="8"/>
      <c r="D463" s="7"/>
      <c r="E463" s="6"/>
      <c r="F463" s="6" t="s">
        <v>294</v>
      </c>
      <c r="G463" s="6" t="s">
        <v>295</v>
      </c>
      <c r="H463" s="9">
        <v>0.4</v>
      </c>
      <c r="I463" s="8" t="s">
        <v>214</v>
      </c>
    </row>
    <row r="464" s="2" customFormat="1" ht="35" customHeight="1" spans="1:9">
      <c r="A464" s="8"/>
      <c r="B464" s="8"/>
      <c r="C464" s="8"/>
      <c r="D464" s="7"/>
      <c r="E464" s="6"/>
      <c r="F464" s="6" t="s">
        <v>226</v>
      </c>
      <c r="G464" s="6" t="s">
        <v>240</v>
      </c>
      <c r="H464" s="9">
        <v>0.7</v>
      </c>
      <c r="I464" s="8" t="s">
        <v>214</v>
      </c>
    </row>
    <row r="465" s="2" customFormat="1" ht="35" customHeight="1" spans="1:9">
      <c r="A465" s="8"/>
      <c r="B465" s="8"/>
      <c r="C465" s="8"/>
      <c r="D465" s="7"/>
      <c r="E465" s="6"/>
      <c r="F465" s="6" t="s">
        <v>326</v>
      </c>
      <c r="G465" s="6" t="s">
        <v>242</v>
      </c>
      <c r="H465" s="9">
        <v>0.3</v>
      </c>
      <c r="I465" s="8" t="s">
        <v>214</v>
      </c>
    </row>
    <row r="466" s="2" customFormat="1" ht="35" customHeight="1" spans="1:9">
      <c r="A466" s="8"/>
      <c r="B466" s="8"/>
      <c r="C466" s="8"/>
      <c r="D466" s="7"/>
      <c r="E466" s="6"/>
      <c r="F466" s="6" t="s">
        <v>353</v>
      </c>
      <c r="G466" s="6" t="s">
        <v>225</v>
      </c>
      <c r="H466" s="9">
        <v>1.3</v>
      </c>
      <c r="I466" s="8" t="s">
        <v>214</v>
      </c>
    </row>
    <row r="467" s="2" customFormat="1" ht="35" customHeight="1" spans="1:9">
      <c r="A467" s="8">
        <v>55</v>
      </c>
      <c r="B467" s="8" t="s">
        <v>710</v>
      </c>
      <c r="C467" s="8" t="s">
        <v>158</v>
      </c>
      <c r="D467" s="7">
        <v>2.4</v>
      </c>
      <c r="E467" s="6" t="s">
        <v>218</v>
      </c>
      <c r="F467" s="6" t="s">
        <v>711</v>
      </c>
      <c r="G467" s="6" t="s">
        <v>337</v>
      </c>
      <c r="H467" s="9">
        <v>0.5</v>
      </c>
      <c r="I467" s="8" t="s">
        <v>214</v>
      </c>
    </row>
    <row r="468" s="2" customFormat="1" ht="35" customHeight="1" spans="1:9">
      <c r="A468" s="8"/>
      <c r="B468" s="8"/>
      <c r="C468" s="8"/>
      <c r="D468" s="7"/>
      <c r="E468" s="6"/>
      <c r="F468" s="6" t="s">
        <v>327</v>
      </c>
      <c r="G468" s="6" t="s">
        <v>225</v>
      </c>
      <c r="H468" s="9">
        <v>1</v>
      </c>
      <c r="I468" s="8" t="s">
        <v>214</v>
      </c>
    </row>
    <row r="469" s="2" customFormat="1" ht="35" customHeight="1" spans="1:9">
      <c r="A469" s="8"/>
      <c r="B469" s="8"/>
      <c r="C469" s="8"/>
      <c r="D469" s="7"/>
      <c r="E469" s="6"/>
      <c r="F469" s="6" t="s">
        <v>588</v>
      </c>
      <c r="G469" s="6" t="s">
        <v>220</v>
      </c>
      <c r="H469" s="9">
        <v>0.4</v>
      </c>
      <c r="I469" s="8" t="s">
        <v>214</v>
      </c>
    </row>
    <row r="470" s="2" customFormat="1" ht="35" customHeight="1" spans="1:9">
      <c r="A470" s="8"/>
      <c r="B470" s="8"/>
      <c r="C470" s="8"/>
      <c r="D470" s="7"/>
      <c r="E470" s="6"/>
      <c r="F470" s="6" t="s">
        <v>712</v>
      </c>
      <c r="G470" s="6" t="s">
        <v>231</v>
      </c>
      <c r="H470" s="9">
        <v>0.3</v>
      </c>
      <c r="I470" s="8" t="s">
        <v>214</v>
      </c>
    </row>
    <row r="471" s="2" customFormat="1" ht="35" customHeight="1" spans="1:9">
      <c r="A471" s="8"/>
      <c r="B471" s="8"/>
      <c r="C471" s="8"/>
      <c r="D471" s="7"/>
      <c r="E471" s="6"/>
      <c r="F471" s="6" t="s">
        <v>326</v>
      </c>
      <c r="G471" s="6" t="s">
        <v>242</v>
      </c>
      <c r="H471" s="9">
        <v>0.2</v>
      </c>
      <c r="I471" s="8" t="s">
        <v>214</v>
      </c>
    </row>
    <row r="472" s="2" customFormat="1" ht="35" customHeight="1" spans="1:9">
      <c r="A472" s="8">
        <v>56</v>
      </c>
      <c r="B472" s="8" t="s">
        <v>713</v>
      </c>
      <c r="C472" s="8" t="s">
        <v>159</v>
      </c>
      <c r="D472" s="7">
        <v>15.744</v>
      </c>
      <c r="E472" s="6" t="s">
        <v>218</v>
      </c>
      <c r="F472" s="6" t="s">
        <v>693</v>
      </c>
      <c r="G472" s="6" t="s">
        <v>247</v>
      </c>
      <c r="H472" s="9">
        <v>14.784</v>
      </c>
      <c r="I472" s="8" t="s">
        <v>214</v>
      </c>
    </row>
    <row r="473" s="2" customFormat="1" ht="35" customHeight="1" spans="1:9">
      <c r="A473" s="8"/>
      <c r="B473" s="8"/>
      <c r="C473" s="8"/>
      <c r="D473" s="7"/>
      <c r="E473" s="6"/>
      <c r="F473" s="6" t="s">
        <v>234</v>
      </c>
      <c r="G473" s="6" t="s">
        <v>216</v>
      </c>
      <c r="H473" s="9">
        <v>0.96</v>
      </c>
      <c r="I473" s="8" t="s">
        <v>214</v>
      </c>
    </row>
    <row r="474" s="2" customFormat="1" ht="35" customHeight="1" spans="1:9">
      <c r="A474" s="8">
        <v>57</v>
      </c>
      <c r="B474" s="8" t="s">
        <v>714</v>
      </c>
      <c r="C474" s="8" t="s">
        <v>161</v>
      </c>
      <c r="D474" s="7">
        <v>2.14</v>
      </c>
      <c r="E474" s="6" t="s">
        <v>218</v>
      </c>
      <c r="F474" s="6" t="s">
        <v>280</v>
      </c>
      <c r="G474" s="6" t="s">
        <v>281</v>
      </c>
      <c r="H474" s="9">
        <v>0.25</v>
      </c>
      <c r="I474" s="8" t="s">
        <v>214</v>
      </c>
    </row>
    <row r="475" s="2" customFormat="1" ht="35" customHeight="1" spans="1:9">
      <c r="A475" s="8"/>
      <c r="B475" s="8"/>
      <c r="C475" s="8"/>
      <c r="D475" s="7"/>
      <c r="E475" s="6"/>
      <c r="F475" s="6" t="s">
        <v>292</v>
      </c>
      <c r="G475" s="6" t="s">
        <v>293</v>
      </c>
      <c r="H475" s="9">
        <v>0.3</v>
      </c>
      <c r="I475" s="8" t="s">
        <v>214</v>
      </c>
    </row>
    <row r="476" s="2" customFormat="1" ht="35" customHeight="1" spans="1:9">
      <c r="A476" s="8"/>
      <c r="B476" s="8"/>
      <c r="C476" s="8"/>
      <c r="D476" s="7"/>
      <c r="E476" s="6"/>
      <c r="F476" s="6" t="s">
        <v>294</v>
      </c>
      <c r="G476" s="6" t="s">
        <v>295</v>
      </c>
      <c r="H476" s="9">
        <v>0.15</v>
      </c>
      <c r="I476" s="8" t="s">
        <v>214</v>
      </c>
    </row>
    <row r="477" s="2" customFormat="1" ht="35" customHeight="1" spans="1:9">
      <c r="A477" s="8"/>
      <c r="B477" s="8"/>
      <c r="C477" s="8"/>
      <c r="D477" s="7"/>
      <c r="E477" s="6"/>
      <c r="F477" s="6" t="s">
        <v>410</v>
      </c>
      <c r="G477" s="6" t="s">
        <v>213</v>
      </c>
      <c r="H477" s="9">
        <v>0.4</v>
      </c>
      <c r="I477" s="8" t="s">
        <v>214</v>
      </c>
    </row>
    <row r="478" s="2" customFormat="1" ht="35" customHeight="1" spans="1:9">
      <c r="A478" s="8"/>
      <c r="B478" s="8"/>
      <c r="C478" s="8"/>
      <c r="D478" s="7"/>
      <c r="E478" s="6"/>
      <c r="F478" s="6" t="s">
        <v>327</v>
      </c>
      <c r="G478" s="6" t="s">
        <v>225</v>
      </c>
      <c r="H478" s="9">
        <v>0.5</v>
      </c>
      <c r="I478" s="8" t="s">
        <v>214</v>
      </c>
    </row>
    <row r="479" s="2" customFormat="1" ht="35" customHeight="1" spans="1:9">
      <c r="A479" s="8"/>
      <c r="B479" s="8"/>
      <c r="C479" s="8"/>
      <c r="D479" s="7"/>
      <c r="E479" s="6"/>
      <c r="F479" s="6" t="s">
        <v>307</v>
      </c>
      <c r="G479" s="6" t="s">
        <v>220</v>
      </c>
      <c r="H479" s="9">
        <v>0.24</v>
      </c>
      <c r="I479" s="8" t="s">
        <v>214</v>
      </c>
    </row>
    <row r="480" s="2" customFormat="1" ht="35" customHeight="1" spans="1:9">
      <c r="A480" s="8"/>
      <c r="B480" s="8"/>
      <c r="C480" s="8"/>
      <c r="D480" s="7"/>
      <c r="E480" s="6"/>
      <c r="F480" s="6" t="s">
        <v>228</v>
      </c>
      <c r="G480" s="6" t="s">
        <v>229</v>
      </c>
      <c r="H480" s="9">
        <v>0.3</v>
      </c>
      <c r="I480" s="8" t="s">
        <v>214</v>
      </c>
    </row>
    <row r="481" s="2" customFormat="1" ht="35" customHeight="1" spans="1:9">
      <c r="A481" s="8">
        <v>58</v>
      </c>
      <c r="B481" s="8" t="s">
        <v>715</v>
      </c>
      <c r="C481" s="8" t="s">
        <v>162</v>
      </c>
      <c r="D481" s="7">
        <v>0.3</v>
      </c>
      <c r="E481" s="6" t="s">
        <v>218</v>
      </c>
      <c r="F481" s="6" t="s">
        <v>515</v>
      </c>
      <c r="G481" s="6" t="s">
        <v>220</v>
      </c>
      <c r="H481" s="9">
        <v>0.1</v>
      </c>
      <c r="I481" s="8" t="s">
        <v>214</v>
      </c>
    </row>
    <row r="482" s="2" customFormat="1" ht="35" customHeight="1" spans="1:9">
      <c r="A482" s="8"/>
      <c r="B482" s="8"/>
      <c r="C482" s="8"/>
      <c r="D482" s="7"/>
      <c r="E482" s="6"/>
      <c r="F482" s="6" t="s">
        <v>716</v>
      </c>
      <c r="G482" s="6" t="s">
        <v>301</v>
      </c>
      <c r="H482" s="9">
        <v>0.2</v>
      </c>
      <c r="I482" s="8" t="s">
        <v>214</v>
      </c>
    </row>
    <row r="483" s="2" customFormat="1" ht="35" customHeight="1" spans="1:9">
      <c r="A483" s="8">
        <v>59</v>
      </c>
      <c r="B483" s="8" t="s">
        <v>717</v>
      </c>
      <c r="C483" s="8" t="s">
        <v>164</v>
      </c>
      <c r="D483" s="7">
        <v>6</v>
      </c>
      <c r="E483" s="6" t="s">
        <v>718</v>
      </c>
      <c r="F483" s="6" t="s">
        <v>226</v>
      </c>
      <c r="G483" s="6" t="s">
        <v>476</v>
      </c>
      <c r="H483" s="9">
        <v>1.2</v>
      </c>
      <c r="I483" s="8" t="s">
        <v>214</v>
      </c>
    </row>
    <row r="484" s="2" customFormat="1" ht="35" customHeight="1" spans="1:9">
      <c r="A484" s="8"/>
      <c r="B484" s="8"/>
      <c r="C484" s="8"/>
      <c r="D484" s="7"/>
      <c r="E484" s="6"/>
      <c r="F484" s="6" t="s">
        <v>283</v>
      </c>
      <c r="G484" s="6" t="s">
        <v>284</v>
      </c>
      <c r="H484" s="9">
        <v>0.5</v>
      </c>
      <c r="I484" s="8" t="s">
        <v>214</v>
      </c>
    </row>
    <row r="485" s="2" customFormat="1" ht="35" customHeight="1" spans="1:9">
      <c r="A485" s="8"/>
      <c r="B485" s="8"/>
      <c r="C485" s="8"/>
      <c r="D485" s="7"/>
      <c r="E485" s="6"/>
      <c r="F485" s="6" t="s">
        <v>353</v>
      </c>
      <c r="G485" s="6" t="s">
        <v>225</v>
      </c>
      <c r="H485" s="9">
        <v>1.5</v>
      </c>
      <c r="I485" s="8" t="s">
        <v>214</v>
      </c>
    </row>
    <row r="486" s="2" customFormat="1" ht="35" customHeight="1" spans="1:9">
      <c r="A486" s="8"/>
      <c r="B486" s="8"/>
      <c r="C486" s="8"/>
      <c r="D486" s="7"/>
      <c r="E486" s="6"/>
      <c r="F486" s="6" t="s">
        <v>228</v>
      </c>
      <c r="G486" s="6" t="s">
        <v>229</v>
      </c>
      <c r="H486" s="9">
        <v>0.75</v>
      </c>
      <c r="I486" s="8" t="s">
        <v>214</v>
      </c>
    </row>
    <row r="487" s="2" customFormat="1" ht="35" customHeight="1" spans="1:9">
      <c r="A487" s="8"/>
      <c r="B487" s="8"/>
      <c r="C487" s="8"/>
      <c r="D487" s="7"/>
      <c r="E487" s="6"/>
      <c r="F487" s="6" t="s">
        <v>230</v>
      </c>
      <c r="G487" s="6" t="s">
        <v>231</v>
      </c>
      <c r="H487" s="9">
        <v>1.2</v>
      </c>
      <c r="I487" s="8" t="s">
        <v>214</v>
      </c>
    </row>
    <row r="488" s="2" customFormat="1" ht="35" customHeight="1" spans="1:9">
      <c r="A488" s="8"/>
      <c r="B488" s="8"/>
      <c r="C488" s="8"/>
      <c r="D488" s="7"/>
      <c r="E488" s="6"/>
      <c r="F488" s="6" t="s">
        <v>341</v>
      </c>
      <c r="G488" s="6" t="s">
        <v>337</v>
      </c>
      <c r="H488" s="9">
        <v>0.65</v>
      </c>
      <c r="I488" s="8" t="s">
        <v>214</v>
      </c>
    </row>
    <row r="489" s="2" customFormat="1" ht="35" customHeight="1" spans="1:9">
      <c r="A489" s="8"/>
      <c r="B489" s="8"/>
      <c r="C489" s="8"/>
      <c r="D489" s="7"/>
      <c r="E489" s="6"/>
      <c r="F489" s="6" t="s">
        <v>675</v>
      </c>
      <c r="G489" s="6" t="s">
        <v>633</v>
      </c>
      <c r="H489" s="9">
        <v>0.2</v>
      </c>
      <c r="I489" s="8" t="s">
        <v>214</v>
      </c>
    </row>
    <row r="490" s="2" customFormat="1" ht="35" customHeight="1" spans="1:9">
      <c r="A490" s="8"/>
      <c r="B490" s="8"/>
      <c r="C490" s="8"/>
      <c r="D490" s="7">
        <v>4.1425</v>
      </c>
      <c r="E490" s="6" t="s">
        <v>218</v>
      </c>
      <c r="F490" s="6" t="s">
        <v>719</v>
      </c>
      <c r="G490" s="6" t="s">
        <v>213</v>
      </c>
      <c r="H490" s="9">
        <v>2.155</v>
      </c>
      <c r="I490" s="8" t="s">
        <v>214</v>
      </c>
    </row>
    <row r="491" s="2" customFormat="1" ht="35" customHeight="1" spans="1:9">
      <c r="A491" s="8"/>
      <c r="B491" s="8"/>
      <c r="C491" s="8"/>
      <c r="D491" s="7"/>
      <c r="E491" s="6"/>
      <c r="F491" s="6" t="s">
        <v>307</v>
      </c>
      <c r="G491" s="6" t="s">
        <v>220</v>
      </c>
      <c r="H491" s="9">
        <v>1.9875</v>
      </c>
      <c r="I491" s="8" t="s">
        <v>214</v>
      </c>
    </row>
    <row r="492" s="2" customFormat="1" ht="35" customHeight="1" spans="1:9">
      <c r="A492" s="8">
        <v>60</v>
      </c>
      <c r="B492" s="8" t="s">
        <v>720</v>
      </c>
      <c r="C492" s="8" t="s">
        <v>165</v>
      </c>
      <c r="D492" s="7">
        <v>3.24</v>
      </c>
      <c r="E492" s="6" t="s">
        <v>218</v>
      </c>
      <c r="F492" s="6" t="s">
        <v>327</v>
      </c>
      <c r="G492" s="6" t="s">
        <v>225</v>
      </c>
      <c r="H492" s="9">
        <v>2</v>
      </c>
      <c r="I492" s="8" t="s">
        <v>214</v>
      </c>
    </row>
    <row r="493" s="2" customFormat="1" ht="35" customHeight="1" spans="1:9">
      <c r="A493" s="8"/>
      <c r="B493" s="8"/>
      <c r="C493" s="8"/>
      <c r="D493" s="7"/>
      <c r="E493" s="6"/>
      <c r="F493" s="6" t="s">
        <v>338</v>
      </c>
      <c r="G493" s="6" t="s">
        <v>300</v>
      </c>
      <c r="H493" s="9">
        <v>0.3</v>
      </c>
      <c r="I493" s="8" t="s">
        <v>214</v>
      </c>
    </row>
    <row r="494" s="2" customFormat="1" ht="35" customHeight="1" spans="1:9">
      <c r="A494" s="8"/>
      <c r="B494" s="8"/>
      <c r="C494" s="8"/>
      <c r="D494" s="7"/>
      <c r="E494" s="6"/>
      <c r="F494" s="6" t="s">
        <v>326</v>
      </c>
      <c r="G494" s="6" t="s">
        <v>242</v>
      </c>
      <c r="H494" s="9">
        <v>0.5</v>
      </c>
      <c r="I494" s="8" t="s">
        <v>214</v>
      </c>
    </row>
    <row r="495" s="2" customFormat="1" ht="35" customHeight="1" spans="1:9">
      <c r="A495" s="8"/>
      <c r="B495" s="8"/>
      <c r="C495" s="8"/>
      <c r="D495" s="7"/>
      <c r="E495" s="6"/>
      <c r="F495" s="6" t="s">
        <v>423</v>
      </c>
      <c r="G495" s="6" t="s">
        <v>721</v>
      </c>
      <c r="H495" s="9">
        <v>0.2</v>
      </c>
      <c r="I495" s="8" t="s">
        <v>214</v>
      </c>
    </row>
    <row r="496" s="2" customFormat="1" ht="35" customHeight="1" spans="1:9">
      <c r="A496" s="8"/>
      <c r="B496" s="8"/>
      <c r="C496" s="8"/>
      <c r="D496" s="7"/>
      <c r="E496" s="6"/>
      <c r="F496" s="6" t="s">
        <v>722</v>
      </c>
      <c r="G496" s="6" t="s">
        <v>476</v>
      </c>
      <c r="H496" s="9">
        <v>0.24</v>
      </c>
      <c r="I496" s="8" t="s">
        <v>214</v>
      </c>
    </row>
    <row r="497" s="2" customFormat="1" ht="35" customHeight="1" spans="1:9">
      <c r="A497" s="8">
        <v>61</v>
      </c>
      <c r="B497" s="8" t="s">
        <v>723</v>
      </c>
      <c r="C497" s="8" t="s">
        <v>166</v>
      </c>
      <c r="D497" s="7">
        <v>14.1</v>
      </c>
      <c r="E497" s="6" t="s">
        <v>218</v>
      </c>
      <c r="F497" s="6" t="s">
        <v>310</v>
      </c>
      <c r="G497" s="6" t="s">
        <v>363</v>
      </c>
      <c r="H497" s="9">
        <v>2</v>
      </c>
      <c r="I497" s="8" t="s">
        <v>214</v>
      </c>
    </row>
    <row r="498" s="2" customFormat="1" ht="35" customHeight="1" spans="1:9">
      <c r="A498" s="8"/>
      <c r="B498" s="8"/>
      <c r="C498" s="8"/>
      <c r="D498" s="7"/>
      <c r="E498" s="6"/>
      <c r="F498" s="6" t="s">
        <v>724</v>
      </c>
      <c r="G498" s="6" t="s">
        <v>220</v>
      </c>
      <c r="H498" s="9">
        <v>1.3</v>
      </c>
      <c r="I498" s="8" t="s">
        <v>214</v>
      </c>
    </row>
    <row r="499" s="2" customFormat="1" ht="35" customHeight="1" spans="1:9">
      <c r="A499" s="8"/>
      <c r="B499" s="8"/>
      <c r="C499" s="8"/>
      <c r="D499" s="7"/>
      <c r="E499" s="6"/>
      <c r="F499" s="6" t="s">
        <v>533</v>
      </c>
      <c r="G499" s="6" t="s">
        <v>460</v>
      </c>
      <c r="H499" s="9">
        <v>0.8</v>
      </c>
      <c r="I499" s="8" t="s">
        <v>214</v>
      </c>
    </row>
    <row r="500" s="2" customFormat="1" ht="35" customHeight="1" spans="1:9">
      <c r="A500" s="8"/>
      <c r="B500" s="8"/>
      <c r="C500" s="8"/>
      <c r="D500" s="7"/>
      <c r="E500" s="6"/>
      <c r="F500" s="6"/>
      <c r="G500" s="6" t="s">
        <v>645</v>
      </c>
      <c r="H500" s="9">
        <v>10</v>
      </c>
      <c r="I500" s="8" t="s">
        <v>214</v>
      </c>
    </row>
    <row r="501" s="2" customFormat="1" ht="35" customHeight="1" spans="1:9">
      <c r="A501" s="8"/>
      <c r="B501" s="8"/>
      <c r="C501" s="8"/>
      <c r="D501" s="7">
        <v>3.991</v>
      </c>
      <c r="E501" s="6" t="s">
        <v>725</v>
      </c>
      <c r="F501" s="6" t="s">
        <v>724</v>
      </c>
      <c r="G501" s="6" t="s">
        <v>220</v>
      </c>
      <c r="H501" s="9">
        <v>3.991</v>
      </c>
      <c r="I501" s="8" t="s">
        <v>214</v>
      </c>
    </row>
    <row r="502" s="2" customFormat="1" ht="35" customHeight="1" spans="1:9">
      <c r="A502" s="8">
        <v>62</v>
      </c>
      <c r="B502" s="8" t="s">
        <v>726</v>
      </c>
      <c r="C502" s="8" t="s">
        <v>167</v>
      </c>
      <c r="D502" s="7">
        <v>9.999</v>
      </c>
      <c r="E502" s="6" t="s">
        <v>727</v>
      </c>
      <c r="F502" s="6" t="s">
        <v>335</v>
      </c>
      <c r="G502" s="6" t="s">
        <v>220</v>
      </c>
      <c r="H502" s="9">
        <v>0.702</v>
      </c>
      <c r="I502" s="8" t="s">
        <v>214</v>
      </c>
    </row>
    <row r="503" s="2" customFormat="1" ht="35" customHeight="1" spans="1:9">
      <c r="A503" s="8"/>
      <c r="B503" s="8"/>
      <c r="C503" s="8"/>
      <c r="D503" s="7"/>
      <c r="E503" s="6"/>
      <c r="F503" s="6" t="s">
        <v>728</v>
      </c>
      <c r="G503" s="6" t="s">
        <v>369</v>
      </c>
      <c r="H503" s="9">
        <v>0.15</v>
      </c>
      <c r="I503" s="8" t="s">
        <v>214</v>
      </c>
    </row>
    <row r="504" s="2" customFormat="1" ht="35" customHeight="1" spans="1:9">
      <c r="A504" s="8"/>
      <c r="B504" s="8"/>
      <c r="C504" s="8"/>
      <c r="D504" s="7"/>
      <c r="E504" s="6"/>
      <c r="F504" s="6" t="s">
        <v>294</v>
      </c>
      <c r="G504" s="6" t="s">
        <v>295</v>
      </c>
      <c r="H504" s="9">
        <v>0.052</v>
      </c>
      <c r="I504" s="8" t="s">
        <v>214</v>
      </c>
    </row>
    <row r="505" s="2" customFormat="1" ht="35" customHeight="1" spans="1:9">
      <c r="A505" s="8"/>
      <c r="B505" s="8"/>
      <c r="C505" s="8"/>
      <c r="D505" s="7"/>
      <c r="E505" s="6"/>
      <c r="F505" s="6" t="s">
        <v>296</v>
      </c>
      <c r="G505" s="6" t="s">
        <v>225</v>
      </c>
      <c r="H505" s="9">
        <v>5.28</v>
      </c>
      <c r="I505" s="8" t="s">
        <v>214</v>
      </c>
    </row>
    <row r="506" s="2" customFormat="1" ht="35" customHeight="1" spans="1:9">
      <c r="A506" s="8"/>
      <c r="B506" s="8"/>
      <c r="C506" s="8"/>
      <c r="D506" s="7"/>
      <c r="E506" s="6"/>
      <c r="F506" s="6" t="s">
        <v>630</v>
      </c>
      <c r="G506" s="6" t="s">
        <v>337</v>
      </c>
      <c r="H506" s="9">
        <v>2.56</v>
      </c>
      <c r="I506" s="8" t="s">
        <v>214</v>
      </c>
    </row>
    <row r="507" s="2" customFormat="1" ht="35" customHeight="1" spans="1:9">
      <c r="A507" s="8"/>
      <c r="B507" s="8"/>
      <c r="C507" s="8"/>
      <c r="D507" s="7"/>
      <c r="E507" s="6"/>
      <c r="F507" s="6" t="s">
        <v>226</v>
      </c>
      <c r="G507" s="6" t="s">
        <v>227</v>
      </c>
      <c r="H507" s="9">
        <v>1.2</v>
      </c>
      <c r="I507" s="8" t="s">
        <v>214</v>
      </c>
    </row>
    <row r="508" s="2" customFormat="1" ht="35" customHeight="1" spans="1:9">
      <c r="A508" s="8"/>
      <c r="B508" s="8"/>
      <c r="C508" s="8"/>
      <c r="D508" s="7"/>
      <c r="E508" s="6"/>
      <c r="F508" s="6" t="s">
        <v>729</v>
      </c>
      <c r="G508" s="6" t="s">
        <v>295</v>
      </c>
      <c r="H508" s="9">
        <v>0.055</v>
      </c>
      <c r="I508" s="8" t="s">
        <v>214</v>
      </c>
    </row>
    <row r="509" s="2" customFormat="1" ht="35" customHeight="1" spans="1:9">
      <c r="A509" s="8">
        <v>63</v>
      </c>
      <c r="B509" s="8" t="s">
        <v>730</v>
      </c>
      <c r="C509" s="8" t="s">
        <v>169</v>
      </c>
      <c r="D509" s="7">
        <v>12.3</v>
      </c>
      <c r="E509" s="6" t="s">
        <v>218</v>
      </c>
      <c r="F509" s="6" t="s">
        <v>731</v>
      </c>
      <c r="G509" s="6" t="s">
        <v>732</v>
      </c>
      <c r="H509" s="9">
        <v>7</v>
      </c>
      <c r="I509" s="8" t="s">
        <v>214</v>
      </c>
    </row>
    <row r="510" s="2" customFormat="1" ht="35" customHeight="1" spans="1:9">
      <c r="A510" s="8"/>
      <c r="B510" s="8"/>
      <c r="C510" s="8"/>
      <c r="D510" s="7"/>
      <c r="E510" s="6"/>
      <c r="F510" s="6" t="s">
        <v>345</v>
      </c>
      <c r="G510" s="6" t="s">
        <v>220</v>
      </c>
      <c r="H510" s="9">
        <v>1.2</v>
      </c>
      <c r="I510" s="8" t="s">
        <v>214</v>
      </c>
    </row>
    <row r="511" s="2" customFormat="1" ht="35" customHeight="1" spans="1:9">
      <c r="A511" s="8"/>
      <c r="B511" s="8"/>
      <c r="C511" s="8"/>
      <c r="D511" s="7"/>
      <c r="E511" s="6"/>
      <c r="F511" s="6" t="s">
        <v>733</v>
      </c>
      <c r="G511" s="6" t="s">
        <v>499</v>
      </c>
      <c r="H511" s="9">
        <v>0.8</v>
      </c>
      <c r="I511" s="8" t="s">
        <v>214</v>
      </c>
    </row>
    <row r="512" s="2" customFormat="1" ht="35" customHeight="1" spans="1:9">
      <c r="A512" s="8"/>
      <c r="B512" s="8"/>
      <c r="C512" s="8"/>
      <c r="D512" s="7"/>
      <c r="E512" s="6"/>
      <c r="F512" s="6" t="s">
        <v>734</v>
      </c>
      <c r="G512" s="6" t="s">
        <v>225</v>
      </c>
      <c r="H512" s="9">
        <v>2</v>
      </c>
      <c r="I512" s="8" t="s">
        <v>214</v>
      </c>
    </row>
    <row r="513" s="2" customFormat="1" ht="35" customHeight="1" spans="1:9">
      <c r="A513" s="8"/>
      <c r="B513" s="8"/>
      <c r="C513" s="8"/>
      <c r="D513" s="7"/>
      <c r="E513" s="6"/>
      <c r="F513" s="6" t="s">
        <v>705</v>
      </c>
      <c r="G513" s="6" t="s">
        <v>229</v>
      </c>
      <c r="H513" s="9">
        <v>0.3</v>
      </c>
      <c r="I513" s="8" t="s">
        <v>214</v>
      </c>
    </row>
    <row r="514" s="2" customFormat="1" ht="35" customHeight="1" spans="1:9">
      <c r="A514" s="8"/>
      <c r="B514" s="8"/>
      <c r="C514" s="8"/>
      <c r="D514" s="7"/>
      <c r="E514" s="6"/>
      <c r="F514" s="6" t="s">
        <v>735</v>
      </c>
      <c r="G514" s="6" t="s">
        <v>231</v>
      </c>
      <c r="H514" s="9">
        <v>1</v>
      </c>
      <c r="I514" s="8" t="s">
        <v>214</v>
      </c>
    </row>
    <row r="515" s="2" customFormat="1" ht="35" customHeight="1" spans="1:9">
      <c r="A515" s="8">
        <v>64</v>
      </c>
      <c r="B515" s="8" t="s">
        <v>736</v>
      </c>
      <c r="C515" s="8" t="s">
        <v>170</v>
      </c>
      <c r="D515" s="7">
        <v>2.8</v>
      </c>
      <c r="E515" s="6" t="s">
        <v>218</v>
      </c>
      <c r="F515" s="6" t="s">
        <v>292</v>
      </c>
      <c r="G515" s="6" t="s">
        <v>293</v>
      </c>
      <c r="H515" s="9">
        <v>0.26</v>
      </c>
      <c r="I515" s="8" t="s">
        <v>214</v>
      </c>
    </row>
    <row r="516" s="2" customFormat="1" ht="35" customHeight="1" spans="1:9">
      <c r="A516" s="8"/>
      <c r="B516" s="8"/>
      <c r="C516" s="8"/>
      <c r="D516" s="7"/>
      <c r="E516" s="6"/>
      <c r="F516" s="6" t="s">
        <v>294</v>
      </c>
      <c r="G516" s="6" t="s">
        <v>295</v>
      </c>
      <c r="H516" s="9">
        <v>0.14</v>
      </c>
      <c r="I516" s="8" t="s">
        <v>214</v>
      </c>
    </row>
    <row r="517" s="2" customFormat="1" ht="35" customHeight="1" spans="1:9">
      <c r="A517" s="8"/>
      <c r="B517" s="8"/>
      <c r="C517" s="8"/>
      <c r="D517" s="7"/>
      <c r="E517" s="6"/>
      <c r="F517" s="6" t="s">
        <v>327</v>
      </c>
      <c r="G517" s="6" t="s">
        <v>225</v>
      </c>
      <c r="H517" s="9">
        <v>2.4</v>
      </c>
      <c r="I517" s="8" t="s">
        <v>214</v>
      </c>
    </row>
    <row r="518" s="2" customFormat="1" ht="35" customHeight="1" spans="1:9">
      <c r="A518" s="8">
        <v>65</v>
      </c>
      <c r="B518" s="8" t="s">
        <v>737</v>
      </c>
      <c r="C518" s="8" t="s">
        <v>171</v>
      </c>
      <c r="D518" s="7">
        <v>0.785</v>
      </c>
      <c r="E518" s="6" t="s">
        <v>218</v>
      </c>
      <c r="F518" s="6" t="s">
        <v>292</v>
      </c>
      <c r="G518" s="6" t="s">
        <v>293</v>
      </c>
      <c r="H518" s="9">
        <v>0.12</v>
      </c>
      <c r="I518" s="8" t="s">
        <v>214</v>
      </c>
    </row>
    <row r="519" s="2" customFormat="1" ht="35" customHeight="1" spans="1:9">
      <c r="A519" s="8"/>
      <c r="B519" s="8"/>
      <c r="C519" s="8"/>
      <c r="D519" s="7"/>
      <c r="E519" s="6"/>
      <c r="F519" s="6" t="s">
        <v>294</v>
      </c>
      <c r="G519" s="6" t="s">
        <v>295</v>
      </c>
      <c r="H519" s="9">
        <v>0.035</v>
      </c>
      <c r="I519" s="8" t="s">
        <v>214</v>
      </c>
    </row>
    <row r="520" s="2" customFormat="1" ht="35" customHeight="1" spans="1:9">
      <c r="A520" s="8"/>
      <c r="B520" s="8"/>
      <c r="C520" s="8"/>
      <c r="D520" s="7"/>
      <c r="E520" s="6"/>
      <c r="F520" s="6" t="s">
        <v>738</v>
      </c>
      <c r="G520" s="6" t="s">
        <v>213</v>
      </c>
      <c r="H520" s="9">
        <v>0.1</v>
      </c>
      <c r="I520" s="8" t="s">
        <v>214</v>
      </c>
    </row>
    <row r="521" s="2" customFormat="1" ht="35" customHeight="1" spans="1:9">
      <c r="A521" s="8"/>
      <c r="B521" s="8"/>
      <c r="C521" s="8"/>
      <c r="D521" s="7"/>
      <c r="E521" s="6"/>
      <c r="F521" s="6" t="s">
        <v>307</v>
      </c>
      <c r="G521" s="6" t="s">
        <v>220</v>
      </c>
      <c r="H521" s="9">
        <v>0.03</v>
      </c>
      <c r="I521" s="8" t="s">
        <v>214</v>
      </c>
    </row>
    <row r="522" s="2" customFormat="1" ht="35" customHeight="1" spans="1:9">
      <c r="A522" s="8"/>
      <c r="B522" s="8"/>
      <c r="C522" s="8"/>
      <c r="D522" s="7"/>
      <c r="E522" s="6"/>
      <c r="F522" s="6" t="s">
        <v>545</v>
      </c>
      <c r="G522" s="6" t="s">
        <v>225</v>
      </c>
      <c r="H522" s="9">
        <v>0.5</v>
      </c>
      <c r="I522" s="8" t="s">
        <v>214</v>
      </c>
    </row>
    <row r="523" s="2" customFormat="1" ht="35" customHeight="1" spans="1:9">
      <c r="A523" s="8"/>
      <c r="B523" s="8"/>
      <c r="C523" s="8"/>
      <c r="D523" s="7">
        <v>0.6</v>
      </c>
      <c r="E523" s="6" t="s">
        <v>221</v>
      </c>
      <c r="F523" s="6" t="s">
        <v>311</v>
      </c>
      <c r="G523" s="6" t="s">
        <v>213</v>
      </c>
      <c r="H523" s="9">
        <v>0.6</v>
      </c>
      <c r="I523" s="8" t="s">
        <v>214</v>
      </c>
    </row>
  </sheetData>
  <autoFilter xmlns:etc="http://www.wps.cn/officeDocument/2017/etCustomData" ref="A4:I523" etc:filterBottomFollowUsedRange="0">
    <extLst/>
  </autoFilter>
  <mergeCells count="349">
    <mergeCell ref="A2:I2"/>
    <mergeCell ref="A5:C5"/>
    <mergeCell ref="A6:A16"/>
    <mergeCell ref="A17:A28"/>
    <mergeCell ref="A29:A42"/>
    <mergeCell ref="A43:A53"/>
    <mergeCell ref="A54:A59"/>
    <mergeCell ref="A60:A74"/>
    <mergeCell ref="A75:A94"/>
    <mergeCell ref="A96:A105"/>
    <mergeCell ref="A106:A111"/>
    <mergeCell ref="A112:A114"/>
    <mergeCell ref="A115:A125"/>
    <mergeCell ref="A126:A131"/>
    <mergeCell ref="A132:A135"/>
    <mergeCell ref="A136:A139"/>
    <mergeCell ref="A140:A141"/>
    <mergeCell ref="A142:A148"/>
    <mergeCell ref="A149:A165"/>
    <mergeCell ref="A166:A200"/>
    <mergeCell ref="A201:A210"/>
    <mergeCell ref="A211:A218"/>
    <mergeCell ref="A219:A220"/>
    <mergeCell ref="A221:A234"/>
    <mergeCell ref="A235:A249"/>
    <mergeCell ref="A250:A259"/>
    <mergeCell ref="A260:A266"/>
    <mergeCell ref="A267:A274"/>
    <mergeCell ref="A275:A281"/>
    <mergeCell ref="A283:A289"/>
    <mergeCell ref="A290:A294"/>
    <mergeCell ref="A296:A308"/>
    <mergeCell ref="A309:A310"/>
    <mergeCell ref="A311:A327"/>
    <mergeCell ref="A328:A330"/>
    <mergeCell ref="A331:A340"/>
    <mergeCell ref="A341:A350"/>
    <mergeCell ref="A351:A353"/>
    <mergeCell ref="A355:A385"/>
    <mergeCell ref="A386:A394"/>
    <mergeCell ref="A396:A408"/>
    <mergeCell ref="A409:A419"/>
    <mergeCell ref="A420:A427"/>
    <mergeCell ref="A428:A436"/>
    <mergeCell ref="A437:A439"/>
    <mergeCell ref="A440:A445"/>
    <mergeCell ref="A446:A449"/>
    <mergeCell ref="A452:A461"/>
    <mergeCell ref="A462:A466"/>
    <mergeCell ref="A467:A471"/>
    <mergeCell ref="A472:A473"/>
    <mergeCell ref="A474:A480"/>
    <mergeCell ref="A481:A482"/>
    <mergeCell ref="A483:A491"/>
    <mergeCell ref="A492:A496"/>
    <mergeCell ref="A497:A501"/>
    <mergeCell ref="A502:A508"/>
    <mergeCell ref="A509:A514"/>
    <mergeCell ref="A515:A517"/>
    <mergeCell ref="A518:A523"/>
    <mergeCell ref="B6:B16"/>
    <mergeCell ref="B17:B28"/>
    <mergeCell ref="B29:B42"/>
    <mergeCell ref="B43:B53"/>
    <mergeCell ref="B54:B59"/>
    <mergeCell ref="B60:B74"/>
    <mergeCell ref="B75:B94"/>
    <mergeCell ref="B96:B105"/>
    <mergeCell ref="B106:B111"/>
    <mergeCell ref="B112:B114"/>
    <mergeCell ref="B115:B125"/>
    <mergeCell ref="B126:B131"/>
    <mergeCell ref="B132:B135"/>
    <mergeCell ref="B136:B139"/>
    <mergeCell ref="B140:B141"/>
    <mergeCell ref="B142:B148"/>
    <mergeCell ref="B149:B165"/>
    <mergeCell ref="B166:B200"/>
    <mergeCell ref="B201:B210"/>
    <mergeCell ref="B211:B218"/>
    <mergeCell ref="B219:B220"/>
    <mergeCell ref="B221:B234"/>
    <mergeCell ref="B235:B249"/>
    <mergeCell ref="B250:B259"/>
    <mergeCell ref="B260:B266"/>
    <mergeCell ref="B267:B274"/>
    <mergeCell ref="B275:B281"/>
    <mergeCell ref="B283:B289"/>
    <mergeCell ref="B290:B294"/>
    <mergeCell ref="B296:B308"/>
    <mergeCell ref="B309:B310"/>
    <mergeCell ref="B311:B327"/>
    <mergeCell ref="B328:B330"/>
    <mergeCell ref="B331:B340"/>
    <mergeCell ref="B341:B350"/>
    <mergeCell ref="B351:B353"/>
    <mergeCell ref="B355:B385"/>
    <mergeCell ref="B386:B394"/>
    <mergeCell ref="B396:B408"/>
    <mergeCell ref="B409:B419"/>
    <mergeCell ref="B420:B427"/>
    <mergeCell ref="B428:B436"/>
    <mergeCell ref="B437:B439"/>
    <mergeCell ref="B440:B445"/>
    <mergeCell ref="B446:B449"/>
    <mergeCell ref="B452:B461"/>
    <mergeCell ref="B462:B466"/>
    <mergeCell ref="B467:B471"/>
    <mergeCell ref="B472:B473"/>
    <mergeCell ref="B474:B480"/>
    <mergeCell ref="B481:B482"/>
    <mergeCell ref="B483:B491"/>
    <mergeCell ref="B492:B496"/>
    <mergeCell ref="B497:B501"/>
    <mergeCell ref="B502:B508"/>
    <mergeCell ref="B509:B514"/>
    <mergeCell ref="B515:B517"/>
    <mergeCell ref="B518:B523"/>
    <mergeCell ref="C6:C16"/>
    <mergeCell ref="C17:C28"/>
    <mergeCell ref="C29:C42"/>
    <mergeCell ref="C43:C53"/>
    <mergeCell ref="C54:C59"/>
    <mergeCell ref="C60:C74"/>
    <mergeCell ref="C75:C94"/>
    <mergeCell ref="C96:C105"/>
    <mergeCell ref="C106:C111"/>
    <mergeCell ref="C112:C114"/>
    <mergeCell ref="C115:C125"/>
    <mergeCell ref="C126:C131"/>
    <mergeCell ref="C132:C135"/>
    <mergeCell ref="C136:C139"/>
    <mergeCell ref="C140:C141"/>
    <mergeCell ref="C142:C148"/>
    <mergeCell ref="C149:C165"/>
    <mergeCell ref="C166:C200"/>
    <mergeCell ref="C201:C210"/>
    <mergeCell ref="C211:C218"/>
    <mergeCell ref="C219:C220"/>
    <mergeCell ref="C221:C234"/>
    <mergeCell ref="C235:C249"/>
    <mergeCell ref="C250:C259"/>
    <mergeCell ref="C260:C266"/>
    <mergeCell ref="C267:C274"/>
    <mergeCell ref="C275:C281"/>
    <mergeCell ref="C283:C289"/>
    <mergeCell ref="C290:C294"/>
    <mergeCell ref="C296:C308"/>
    <mergeCell ref="C309:C310"/>
    <mergeCell ref="C311:C327"/>
    <mergeCell ref="C328:C330"/>
    <mergeCell ref="C331:C340"/>
    <mergeCell ref="C341:C350"/>
    <mergeCell ref="C351:C353"/>
    <mergeCell ref="C355:C385"/>
    <mergeCell ref="C386:C394"/>
    <mergeCell ref="C396:C408"/>
    <mergeCell ref="C409:C419"/>
    <mergeCell ref="C420:C427"/>
    <mergeCell ref="C428:C436"/>
    <mergeCell ref="C437:C439"/>
    <mergeCell ref="C440:C445"/>
    <mergeCell ref="C446:C449"/>
    <mergeCell ref="C452:C461"/>
    <mergeCell ref="C462:C466"/>
    <mergeCell ref="C467:C471"/>
    <mergeCell ref="C472:C473"/>
    <mergeCell ref="C474:C480"/>
    <mergeCell ref="C481:C482"/>
    <mergeCell ref="C483:C491"/>
    <mergeCell ref="C492:C496"/>
    <mergeCell ref="C497:C501"/>
    <mergeCell ref="C502:C508"/>
    <mergeCell ref="C509:C514"/>
    <mergeCell ref="C515:C517"/>
    <mergeCell ref="C518:C523"/>
    <mergeCell ref="D6:D7"/>
    <mergeCell ref="D10:D16"/>
    <mergeCell ref="D17:D18"/>
    <mergeCell ref="D19:D21"/>
    <mergeCell ref="D22:D28"/>
    <mergeCell ref="D36:D41"/>
    <mergeCell ref="D43:D50"/>
    <mergeCell ref="D51:D53"/>
    <mergeCell ref="D57:D59"/>
    <mergeCell ref="D60:D72"/>
    <mergeCell ref="D75:D81"/>
    <mergeCell ref="D82:D84"/>
    <mergeCell ref="D85:D86"/>
    <mergeCell ref="D87:D91"/>
    <mergeCell ref="D92:D94"/>
    <mergeCell ref="D96:D100"/>
    <mergeCell ref="D101:D105"/>
    <mergeCell ref="D106:D108"/>
    <mergeCell ref="D112:D114"/>
    <mergeCell ref="D115:D117"/>
    <mergeCell ref="D118:D125"/>
    <mergeCell ref="D126:D127"/>
    <mergeCell ref="D132:D133"/>
    <mergeCell ref="D134:D135"/>
    <mergeCell ref="D136:D139"/>
    <mergeCell ref="D144:D145"/>
    <mergeCell ref="D149:D159"/>
    <mergeCell ref="D160:D165"/>
    <mergeCell ref="D166:D176"/>
    <mergeCell ref="D178:D180"/>
    <mergeCell ref="D186:D187"/>
    <mergeCell ref="D190:D191"/>
    <mergeCell ref="D193:D199"/>
    <mergeCell ref="D202:D210"/>
    <mergeCell ref="D211:D217"/>
    <mergeCell ref="D219:D220"/>
    <mergeCell ref="D224:D225"/>
    <mergeCell ref="D227:D234"/>
    <mergeCell ref="D236:D242"/>
    <mergeCell ref="D243:D249"/>
    <mergeCell ref="D250:D254"/>
    <mergeCell ref="D256:D259"/>
    <mergeCell ref="D260:D265"/>
    <mergeCell ref="D267:D274"/>
    <mergeCell ref="D275:D276"/>
    <mergeCell ref="D277:D279"/>
    <mergeCell ref="D280:D281"/>
    <mergeCell ref="D283:D285"/>
    <mergeCell ref="D286:D289"/>
    <mergeCell ref="D290:D292"/>
    <mergeCell ref="D293:D294"/>
    <mergeCell ref="D296:D301"/>
    <mergeCell ref="D311:D317"/>
    <mergeCell ref="D324:D327"/>
    <mergeCell ref="D328:D330"/>
    <mergeCell ref="D331:D340"/>
    <mergeCell ref="D341:D344"/>
    <mergeCell ref="D348:D349"/>
    <mergeCell ref="D355:D380"/>
    <mergeCell ref="D381:D385"/>
    <mergeCell ref="D386:D394"/>
    <mergeCell ref="D397:D406"/>
    <mergeCell ref="D409:D419"/>
    <mergeCell ref="D420:D424"/>
    <mergeCell ref="D425:D427"/>
    <mergeCell ref="D428:D436"/>
    <mergeCell ref="D437:D439"/>
    <mergeCell ref="D440:D445"/>
    <mergeCell ref="D446:D449"/>
    <mergeCell ref="D452:D457"/>
    <mergeCell ref="D458:D461"/>
    <mergeCell ref="D462:D466"/>
    <mergeCell ref="D467:D471"/>
    <mergeCell ref="D472:D473"/>
    <mergeCell ref="D474:D480"/>
    <mergeCell ref="D481:D482"/>
    <mergeCell ref="D483:D489"/>
    <mergeCell ref="D490:D491"/>
    <mergeCell ref="D492:D496"/>
    <mergeCell ref="D497:D500"/>
    <mergeCell ref="D502:D508"/>
    <mergeCell ref="D509:D514"/>
    <mergeCell ref="D515:D517"/>
    <mergeCell ref="D518:D522"/>
    <mergeCell ref="E6:E7"/>
    <mergeCell ref="E10:E16"/>
    <mergeCell ref="E17:E18"/>
    <mergeCell ref="E19:E21"/>
    <mergeCell ref="E22:E28"/>
    <mergeCell ref="E36:E41"/>
    <mergeCell ref="E43:E50"/>
    <mergeCell ref="E51:E53"/>
    <mergeCell ref="E57:E59"/>
    <mergeCell ref="E60:E72"/>
    <mergeCell ref="E75:E81"/>
    <mergeCell ref="E82:E84"/>
    <mergeCell ref="E85:E86"/>
    <mergeCell ref="E87:E91"/>
    <mergeCell ref="E92:E94"/>
    <mergeCell ref="E96:E100"/>
    <mergeCell ref="E101:E105"/>
    <mergeCell ref="E106:E108"/>
    <mergeCell ref="E112:E114"/>
    <mergeCell ref="E115:E117"/>
    <mergeCell ref="E118:E125"/>
    <mergeCell ref="E126:E127"/>
    <mergeCell ref="E132:E133"/>
    <mergeCell ref="E134:E135"/>
    <mergeCell ref="E136:E139"/>
    <mergeCell ref="E144:E145"/>
    <mergeCell ref="E149:E159"/>
    <mergeCell ref="E160:E165"/>
    <mergeCell ref="E166:E176"/>
    <mergeCell ref="E178:E180"/>
    <mergeCell ref="E186:E187"/>
    <mergeCell ref="E190:E191"/>
    <mergeCell ref="E193:E199"/>
    <mergeCell ref="E202:E210"/>
    <mergeCell ref="E211:E217"/>
    <mergeCell ref="E219:E220"/>
    <mergeCell ref="E224:E225"/>
    <mergeCell ref="E227:E234"/>
    <mergeCell ref="E236:E242"/>
    <mergeCell ref="E243:E249"/>
    <mergeCell ref="E250:E254"/>
    <mergeCell ref="E256:E259"/>
    <mergeCell ref="E260:E265"/>
    <mergeCell ref="E267:E274"/>
    <mergeCell ref="E275:E276"/>
    <mergeCell ref="E277:E279"/>
    <mergeCell ref="E280:E281"/>
    <mergeCell ref="E283:E285"/>
    <mergeCell ref="E286:E289"/>
    <mergeCell ref="E290:E292"/>
    <mergeCell ref="E293:E294"/>
    <mergeCell ref="E296:E301"/>
    <mergeCell ref="E311:E317"/>
    <mergeCell ref="E324:E327"/>
    <mergeCell ref="E328:E330"/>
    <mergeCell ref="E331:E340"/>
    <mergeCell ref="E341:E344"/>
    <mergeCell ref="E348:E349"/>
    <mergeCell ref="E355:E380"/>
    <mergeCell ref="E381:E385"/>
    <mergeCell ref="E386:E394"/>
    <mergeCell ref="E397:E406"/>
    <mergeCell ref="E409:E419"/>
    <mergeCell ref="E420:E424"/>
    <mergeCell ref="E425:E427"/>
    <mergeCell ref="E428:E436"/>
    <mergeCell ref="E437:E439"/>
    <mergeCell ref="E440:E445"/>
    <mergeCell ref="E446:E449"/>
    <mergeCell ref="E452:E457"/>
    <mergeCell ref="E458:E461"/>
    <mergeCell ref="E462:E466"/>
    <mergeCell ref="E467:E471"/>
    <mergeCell ref="E472:E473"/>
    <mergeCell ref="E474:E480"/>
    <mergeCell ref="E481:E482"/>
    <mergeCell ref="E483:E489"/>
    <mergeCell ref="E490:E491"/>
    <mergeCell ref="E492:E496"/>
    <mergeCell ref="E497:E500"/>
    <mergeCell ref="E502:E508"/>
    <mergeCell ref="E509:E514"/>
    <mergeCell ref="E515:E517"/>
    <mergeCell ref="E518:E522"/>
    <mergeCell ref="F60:F66"/>
    <mergeCell ref="F67:F72"/>
    <mergeCell ref="F332:F333"/>
    <mergeCell ref="F334:F335"/>
    <mergeCell ref="F499:F500"/>
  </mergeCells>
  <pageMargins left="0.590277777777778" right="0.590277777777778" top="0.590277777777778" bottom="0.590277777777778" header="0.5" footer="0.5"/>
  <pageSetup paperSize="9" scale="5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封面</vt:lpstr>
      <vt:lpstr>表7-1.部门预算收支汇总表</vt:lpstr>
      <vt:lpstr>表7-2.部门预算支出计划明细表</vt:lpstr>
      <vt:lpstr>表7-3.财政专户收支情况表</vt:lpstr>
      <vt:lpstr>表7-4.其他资金支出预算表</vt:lpstr>
      <vt:lpstr>表7-5.部门预算政府采购预算表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cp:lastModifiedBy>
  <dcterms:created xsi:type="dcterms:W3CDTF">2026-02-12T07:26:00Z</dcterms:created>
  <dcterms:modified xsi:type="dcterms:W3CDTF">2026-03-13T01:30:55Z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2E9E750ACEF746B695C5A230D808241E_13</vt:lpwstr>
  </property>
  <property fmtid="{D5CDD505-2E9C-101B-9397-08002B2CF9AE}" pid="4" name="CalculationRule">
    <vt:i4>0</vt:i4>
  </property>
</Properties>
</file>