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4" activeTab="6"/>
  </bookViews>
  <sheets>
    <sheet name="封面" sheetId="11" r:id="rId1"/>
    <sheet name="表1-1.汕尾市城区2025年区级一般公共预算收支总表" sheetId="2" r:id="rId2"/>
    <sheet name="表1-2.汕尾市城区2025年区级一般公共预算收入执行情况表" sheetId="3" r:id="rId3"/>
    <sheet name="表1-3.汕尾市城区2025年区本级一般公共预算支出表" sheetId="23" r:id="rId4"/>
    <sheet name="表1-4.汕尾市城区2026年区级一般公共预算收支" sheetId="21" r:id="rId5"/>
    <sheet name="表1-5.汕尾市城区2026年区级一般公共预算收入表" sheetId="25" r:id="rId6"/>
    <sheet name="表1-6.汕尾市城区2026年区本级一般公共预算支出表 (2)" sheetId="24" r:id="rId7"/>
    <sheet name="表1-7.汕尾市城区2026年区本级一般公共预算基本支出表" sheetId="17" r:id="rId8"/>
    <sheet name="表1-8.汕尾市城区2026年区本级一般公共预算行政经费及三公" sheetId="18" r:id="rId9"/>
    <sheet name="表1-9.汕尾市城区2026年区级一般公共预算提前下" sheetId="22" r:id="rId10"/>
  </sheets>
  <externalReferences>
    <externalReference r:id="rId11"/>
    <externalReference r:id="rId12"/>
  </externalReferences>
  <definedNames>
    <definedName name="_xlnm._FilterDatabase" localSheetId="3" hidden="1">'表1-3.汕尾市城区2025年区本级一般公共预算支出表'!$A$4:$IP$404</definedName>
    <definedName name="_xlnm._FilterDatabase" localSheetId="6" hidden="1">'表1-6.汕尾市城区2026年区本级一般公共预算支出表 (2)'!$A$4:$IP$423</definedName>
    <definedName name="_xlnm._FilterDatabase" localSheetId="9" hidden="1">'表1-9.汕尾市城区2026年区级一般公共预算提前下'!$A$4:$IJ$146</definedName>
    <definedName name="Database">#REF!</definedName>
    <definedName name="_xlnm.Print_Area">#N/A</definedName>
    <definedName name="quan">#REF!</definedName>
    <definedName name="X">[1]投入!#REF!</definedName>
    <definedName name="表8类级科目">[1]投入!#REF!</definedName>
    <definedName name="重点投入">[1]投入!#REF!</definedName>
    <definedName name="单位编码">[2]基础信息!$B$2:$B$202</definedName>
    <definedName name="单位名称">#REF!</definedName>
    <definedName name="功能科目编码">#REF!</definedName>
    <definedName name="股室">#REF!</definedName>
    <definedName name="经济分类编码">#REF!</definedName>
    <definedName name="来源类型">#REF!</definedName>
    <definedName name="项目类别">#REF!</definedName>
    <definedName name="资金性质">#REF!</definedName>
    <definedName name="Database" localSheetId="1">#REF!</definedName>
    <definedName name="_xlnm.Print_Area" localSheetId="1">'表1-1.汕尾市城区2025年区级一般公共预算收支总表'!$A$1:$D$28</definedName>
    <definedName name="quan" localSheetId="1">#REF!</definedName>
    <definedName name="X" localSheetId="1">[1]投入!#REF!</definedName>
    <definedName name="表8类级科目" localSheetId="1">[1]投入!#REF!</definedName>
    <definedName name="重点投入" localSheetId="1">[1]投入!#REF!</definedName>
    <definedName name="Database" localSheetId="2">#REF!</definedName>
    <definedName name="_xlnm.Print_Area" localSheetId="2">'表1-2.汕尾市城区2025年区级一般公共预算收入执行情况表'!$A$1:$E$51</definedName>
    <definedName name="_xlnm.Print_Titles" localSheetId="2">'表1-2.汕尾市城区2025年区级一般公共预算收入执行情况表'!$1:$4</definedName>
    <definedName name="quan" localSheetId="2">#REF!</definedName>
    <definedName name="X" localSheetId="2">[1]投入!#REF!</definedName>
    <definedName name="表8类级科目" localSheetId="2">[1]投入!#REF!</definedName>
    <definedName name="重点投入" localSheetId="2">[1]投入!#REF!</definedName>
    <definedName name="Database" localSheetId="7">#REF!</definedName>
    <definedName name="_xlnm.Print_Area" localSheetId="7">'表1-7.汕尾市城区2026年区本级一般公共预算基本支出表'!$A$1:$B$32</definedName>
    <definedName name="quan" localSheetId="7">#REF!</definedName>
    <definedName name="单位名称" localSheetId="7">#REF!</definedName>
    <definedName name="功能科目编码" localSheetId="7">#REF!</definedName>
    <definedName name="股室" localSheetId="7">#REF!</definedName>
    <definedName name="经济分类编码" localSheetId="7">#REF!</definedName>
    <definedName name="来源类型" localSheetId="7">#REF!</definedName>
    <definedName name="项目类别" localSheetId="7">#REF!</definedName>
    <definedName name="资金性质" localSheetId="7">#REF!</definedName>
    <definedName name="_xlnm.Print_Titles" localSheetId="7">'表1-7.汕尾市城区2026年区本级一般公共预算基本支出表'!$1:$4</definedName>
    <definedName name="Database" localSheetId="8">#REF!</definedName>
    <definedName name="quan" localSheetId="8">#REF!</definedName>
    <definedName name="单位名称" localSheetId="8">#REF!</definedName>
    <definedName name="功能科目编码" localSheetId="8">#REF!</definedName>
    <definedName name="股室" localSheetId="8">#REF!</definedName>
    <definedName name="经济分类编码" localSheetId="8">#REF!</definedName>
    <definedName name="来源类型" localSheetId="8">#REF!</definedName>
    <definedName name="项目类别" localSheetId="8">#REF!</definedName>
    <definedName name="资金性质" localSheetId="8">#REF!</definedName>
    <definedName name="Database" localSheetId="4">#REF!</definedName>
    <definedName name="_xlnm.Print_Area" localSheetId="4">'表1-4.汕尾市城区2026年区级一般公共预算收支'!$A$1:$D$27</definedName>
    <definedName name="quan" localSheetId="4">#REF!</definedName>
    <definedName name="单位名称" localSheetId="4">#REF!</definedName>
    <definedName name="功能科目编码" localSheetId="4">#REF!</definedName>
    <definedName name="股室" localSheetId="4">#REF!</definedName>
    <definedName name="经济分类编码" localSheetId="4">#REF!</definedName>
    <definedName name="来源类型" localSheetId="4">#REF!</definedName>
    <definedName name="项目类别" localSheetId="4">#REF!</definedName>
    <definedName name="资金性质" localSheetId="4">#REF!</definedName>
    <definedName name="X" localSheetId="4">[1]投入!#REF!</definedName>
    <definedName name="表8类级科目" localSheetId="4">[1]投入!#REF!</definedName>
    <definedName name="重点投入" localSheetId="4">[1]投入!#REF!</definedName>
    <definedName name="Database" localSheetId="9">#REF!</definedName>
    <definedName name="_xlnm.Print_Area" localSheetId="9">'表1-9.汕尾市城区2026年区级一般公共预算提前下'!$A$1:$B$146</definedName>
    <definedName name="quan" localSheetId="9">#REF!</definedName>
    <definedName name="单位名称" localSheetId="9">#REF!</definedName>
    <definedName name="功能科目编码" localSheetId="9">#REF!</definedName>
    <definedName name="股室" localSheetId="9">#REF!</definedName>
    <definedName name="经济分类编码" localSheetId="9">#REF!</definedName>
    <definedName name="来源类型" localSheetId="9">#REF!</definedName>
    <definedName name="项目类别" localSheetId="9">#REF!</definedName>
    <definedName name="资金性质" localSheetId="9">#REF!</definedName>
    <definedName name="_xlnm.Print_Titles" localSheetId="9">'表1-9.汕尾市城区2026年区级一般公共预算提前下'!$1:$4</definedName>
    <definedName name="单位名称" localSheetId="3">#REF!</definedName>
    <definedName name="功能科目编码" localSheetId="3">#REF!</definedName>
    <definedName name="股室" localSheetId="3">#REF!</definedName>
    <definedName name="经济分类编码" localSheetId="3">#REF!</definedName>
    <definedName name="来源类型" localSheetId="3">#REF!</definedName>
    <definedName name="项目类别" localSheetId="3">#REF!</definedName>
    <definedName name="资金性质" localSheetId="3">#REF!</definedName>
    <definedName name="Database" localSheetId="3">#REF!</definedName>
    <definedName name="_xlnm.Print_Area" localSheetId="3">'表1-3.汕尾市城区2025年区本级一般公共预算支出表'!$A$1:$D$422</definedName>
    <definedName name="quan" localSheetId="3">#REF!</definedName>
    <definedName name="_xlnm.Print_Titles" localSheetId="3">'表1-3.汕尾市城区2025年区本级一般公共预算支出表'!$1:$4</definedName>
    <definedName name="单位名称" localSheetId="6">#REF!</definedName>
    <definedName name="功能科目编码" localSheetId="6">#REF!</definedName>
    <definedName name="股室" localSheetId="6">#REF!</definedName>
    <definedName name="经济分类编码" localSheetId="6">#REF!</definedName>
    <definedName name="来源类型" localSheetId="6">#REF!</definedName>
    <definedName name="项目类别" localSheetId="6">#REF!</definedName>
    <definedName name="资金性质" localSheetId="6">#REF!</definedName>
    <definedName name="Database" localSheetId="6">#REF!</definedName>
    <definedName name="_xlnm.Print_Area" localSheetId="6">'表1-6.汕尾市城区2026年区本级一般公共预算支出表 (2)'!$A$1:$D$441</definedName>
    <definedName name="quan" localSheetId="6">#REF!</definedName>
    <definedName name="_xlnm.Print_Titles" localSheetId="6">'表1-6.汕尾市城区2026年区本级一般公共预算支出表 (2)'!$1:$4</definedName>
    <definedName name="Database" localSheetId="5">#REF!</definedName>
    <definedName name="_xlnm.Print_Area" localSheetId="5">'表1-5.汕尾市城区2026年区级一般公共预算收入表'!$A$1:$E$51</definedName>
    <definedName name="quan" localSheetId="5">#REF!</definedName>
    <definedName name="单位名称" localSheetId="5">#REF!</definedName>
    <definedName name="功能科目编码" localSheetId="5">#REF!</definedName>
    <definedName name="股室" localSheetId="5">#REF!</definedName>
    <definedName name="经济分类编码" localSheetId="5">#REF!</definedName>
    <definedName name="来源类型" localSheetId="5">#REF!</definedName>
    <definedName name="项目类别" localSheetId="5">#REF!</definedName>
    <definedName name="资金性质" localSheetId="5">#REF!</definedName>
    <definedName name="_xlnm.Print_Titles" localSheetId="5">'表1-5.汕尾市城区2026年区级一般公共预算收入表'!$1:$4</definedName>
    <definedName name="X" localSheetId="5">[1]投入!#REF!</definedName>
    <definedName name="表8类级科目" localSheetId="5">[1]投入!#REF!</definedName>
    <definedName name="重点投入" localSheetId="5">[1]投入!#REF!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<sst xmlns="http://schemas.openxmlformats.org/spreadsheetml/2006/main" count="1234" uniqueCount="640">
  <si>
    <t>附件1</t>
  </si>
  <si>
    <t xml:space="preserve">  </t>
  </si>
  <si>
    <t>汕尾市城区2025年一般公共预算执行情况和2026年一般公共预算草案</t>
  </si>
  <si>
    <t>编制单位：汕尾市城区财政局</t>
  </si>
  <si>
    <t>表1-1</t>
  </si>
  <si>
    <t>汕尾市城区2025年区级一般公共预算收支总表</t>
  </si>
  <si>
    <t>金额单位：万元</t>
  </si>
  <si>
    <t>项    目</t>
  </si>
  <si>
    <t>执行数</t>
  </si>
  <si>
    <t>一、一般公共预算收入</t>
  </si>
  <si>
    <t>一、一般公共预算支出</t>
  </si>
  <si>
    <t>税收收入</t>
  </si>
  <si>
    <t xml:space="preserve"> 其中：债务付息支出</t>
  </si>
  <si>
    <t>非税收入</t>
  </si>
  <si>
    <t>二、上级补助收入</t>
  </si>
  <si>
    <t>二、补助下级支出</t>
  </si>
  <si>
    <t>返还性收入</t>
  </si>
  <si>
    <t xml:space="preserve">返还性支出 </t>
  </si>
  <si>
    <t>一般性转移支付收入</t>
  </si>
  <si>
    <t>一般性转移支付支出</t>
  </si>
  <si>
    <t>专项转移支付收入</t>
  </si>
  <si>
    <t>专项转移支付支出</t>
  </si>
  <si>
    <t>三、下级上解收入</t>
  </si>
  <si>
    <t>三、上解支出</t>
  </si>
  <si>
    <t>体制上解收入</t>
  </si>
  <si>
    <t>体制上解支出</t>
  </si>
  <si>
    <t>专项上解收入</t>
  </si>
  <si>
    <t>专项上解支出</t>
  </si>
  <si>
    <t>四、上年结转收入</t>
  </si>
  <si>
    <t>四、调出资金</t>
  </si>
  <si>
    <t>五、调入资金</t>
  </si>
  <si>
    <t>五、债务转贷支出</t>
  </si>
  <si>
    <t>政府性基金预算调入资金</t>
  </si>
  <si>
    <t>六、区域间转移性支出</t>
  </si>
  <si>
    <t>国有资本经营预算调入资金</t>
  </si>
  <si>
    <t>七、安排预算稳定调节基金</t>
  </si>
  <si>
    <t>其他调入资金</t>
  </si>
  <si>
    <t>八、补充预算周转金</t>
  </si>
  <si>
    <t>六、债务（转贷）收入</t>
  </si>
  <si>
    <t>九、债务还本支出</t>
  </si>
  <si>
    <t>地方政府一般债券（转贷）收入</t>
  </si>
  <si>
    <t>地方政府向外国政府或国际组织借款（转贷）收入</t>
  </si>
  <si>
    <t>地方政府其他一般债务（转贷）收入</t>
  </si>
  <si>
    <t>七、区域间转移性收入</t>
  </si>
  <si>
    <t>当年支出小计</t>
  </si>
  <si>
    <t>八、动用预算稳定调节基金</t>
  </si>
  <si>
    <t xml:space="preserve">    结转下年</t>
  </si>
  <si>
    <t>收入总计</t>
  </si>
  <si>
    <t>支出总计</t>
  </si>
  <si>
    <t>备注：1.县（区）级无需编列下级上解收入、补助下级支出、债务转贷支出等部分内容。2.一般公共预算支出可根据实际需要列举部分重点支出科目。3.需在备注中说明再融资债券情况。</t>
  </si>
  <si>
    <t>表1-2</t>
  </si>
  <si>
    <t>汕尾市城区2025年区级一般公共预算收入执行情况表</t>
  </si>
  <si>
    <t>（调整）预算数</t>
  </si>
  <si>
    <t>执行数为
（调整）预算数的%</t>
  </si>
  <si>
    <t>执行数比
上年决算数增减%</t>
  </si>
  <si>
    <t>（一）税收收入</t>
  </si>
  <si>
    <t xml:space="preserve">     增值税</t>
  </si>
  <si>
    <t xml:space="preserve">         其中：免抵调增增值税</t>
  </si>
  <si>
    <t xml:space="preserve">     企业所得税</t>
  </si>
  <si>
    <t xml:space="preserve">     个人所得税</t>
  </si>
  <si>
    <t xml:space="preserve">     资源税</t>
  </si>
  <si>
    <t xml:space="preserve">     城市维护建设税</t>
  </si>
  <si>
    <t xml:space="preserve">     房产税</t>
  </si>
  <si>
    <t xml:space="preserve">     印花税</t>
  </si>
  <si>
    <t xml:space="preserve">     城镇土地使用税</t>
  </si>
  <si>
    <t xml:space="preserve">     土地增值税</t>
  </si>
  <si>
    <t xml:space="preserve">     车船税</t>
  </si>
  <si>
    <t xml:space="preserve">     耕地占用税</t>
  </si>
  <si>
    <t xml:space="preserve">     契税</t>
  </si>
  <si>
    <t xml:space="preserve">     环境保护税</t>
  </si>
  <si>
    <t xml:space="preserve">     其他税收收入</t>
  </si>
  <si>
    <t>（二）非税收入</t>
  </si>
  <si>
    <t xml:space="preserve">     专项收入</t>
  </si>
  <si>
    <t xml:space="preserve">         其中：教育费附加收入</t>
  </si>
  <si>
    <t xml:space="preserve">              地方教育附加收入</t>
  </si>
  <si>
    <t xml:space="preserve">              文化事业建设费收入</t>
  </si>
  <si>
    <t xml:space="preserve">              残疾人就业保障收入</t>
  </si>
  <si>
    <t xml:space="preserve">     行政事业性收费收入</t>
  </si>
  <si>
    <t xml:space="preserve">     罚没收入</t>
  </si>
  <si>
    <t xml:space="preserve">     国有资源（资产）有偿使用收入</t>
  </si>
  <si>
    <t xml:space="preserve">     捐赠收入</t>
  </si>
  <si>
    <t xml:space="preserve">     其他收入</t>
  </si>
  <si>
    <t>二、转移性收入</t>
  </si>
  <si>
    <t>（一）上级补助收入</t>
  </si>
  <si>
    <t>（二）下级上解收入</t>
  </si>
  <si>
    <t>（三）上年结转收入</t>
  </si>
  <si>
    <t>（四）调入资金</t>
  </si>
  <si>
    <t>（五）债务（转贷）收入</t>
  </si>
  <si>
    <t>（六）区域间转移性收入</t>
  </si>
  <si>
    <t>（七）动用预算稳定调节基金</t>
  </si>
  <si>
    <t>备注：1.2022年计算执行数与上年执行数比时，需考虑留抵退税因素。2.非税收入中的专项收入，可根据实际列举几个重要收入科目，并在备注解释说明增减变化情况。3.县（区）级不需要填列下级上解收入部分内容。</t>
  </si>
  <si>
    <t>表1-3</t>
  </si>
  <si>
    <t>汕尾市城区2025年区本级一般公共预算支出执行情况表
（按功能分类）</t>
  </si>
  <si>
    <t>项目</t>
  </si>
  <si>
    <t>调整后预算数</t>
  </si>
  <si>
    <t>执行数占调整预算数%</t>
  </si>
  <si>
    <t>合   计</t>
  </si>
  <si>
    <t>一、一般公共服务支出</t>
  </si>
  <si>
    <t>人大事务</t>
  </si>
  <si>
    <t>行政运行</t>
  </si>
  <si>
    <t>一般行政管理事务</t>
  </si>
  <si>
    <t>人大会议</t>
  </si>
  <si>
    <t>人大监督</t>
  </si>
  <si>
    <t>人大代表履职能力提升</t>
  </si>
  <si>
    <t>代表工作</t>
  </si>
  <si>
    <t>事业运行</t>
  </si>
  <si>
    <t>其他人大事务支出</t>
  </si>
  <si>
    <t>政协事务</t>
  </si>
  <si>
    <t>政协会议</t>
  </si>
  <si>
    <t>其他政协事务支出</t>
  </si>
  <si>
    <t>政府办公厅（室）及相关机构事务</t>
  </si>
  <si>
    <t>其他政府办公厅（室）及相关机构事务支出</t>
  </si>
  <si>
    <t>发展与改革事务</t>
  </si>
  <si>
    <t>其他发展与改革事务支出</t>
  </si>
  <si>
    <t>统计信息事务</t>
  </si>
  <si>
    <t>专项普查活动</t>
  </si>
  <si>
    <t>其他统计信息事务支出</t>
  </si>
  <si>
    <t>财政事务</t>
  </si>
  <si>
    <t>预算改革业务</t>
  </si>
  <si>
    <t>财政国库业务</t>
  </si>
  <si>
    <t>信息化建设</t>
  </si>
  <si>
    <t>财政委托业务支出</t>
  </si>
  <si>
    <t>其他财政事务支出</t>
  </si>
  <si>
    <t>税收事务</t>
  </si>
  <si>
    <t>其他税收事务支出</t>
  </si>
  <si>
    <t>审计事务</t>
  </si>
  <si>
    <t>审计业务</t>
  </si>
  <si>
    <t>纪检监察事务</t>
  </si>
  <si>
    <t>大案要案查处</t>
  </si>
  <si>
    <t>派驻派出机构</t>
  </si>
  <si>
    <t>其他纪检监察事务支出</t>
  </si>
  <si>
    <t>商贸事务</t>
  </si>
  <si>
    <t>其他商贸事务支出</t>
  </si>
  <si>
    <t>知识产权事务</t>
  </si>
  <si>
    <t xml:space="preserve">     知识产权宏观管理</t>
  </si>
  <si>
    <t>档案事务</t>
  </si>
  <si>
    <t>档案馆</t>
  </si>
  <si>
    <t>其他档案事务支出</t>
  </si>
  <si>
    <t>群众团体事务</t>
  </si>
  <si>
    <t>工会事务</t>
  </si>
  <si>
    <t>其他群众团体事务支出</t>
  </si>
  <si>
    <t>党委办公厅（室）及相关机构事务</t>
  </si>
  <si>
    <t>专项业务</t>
  </si>
  <si>
    <t>其他党委办公厅（室）及相关机构事务支出</t>
  </si>
  <si>
    <t>组织事务</t>
  </si>
  <si>
    <t>其他组织事务支出</t>
  </si>
  <si>
    <t>宣传事务</t>
  </si>
  <si>
    <t>其他宣传事务支出</t>
  </si>
  <si>
    <t>统战事务</t>
  </si>
  <si>
    <t>其他统战事务支出</t>
  </si>
  <si>
    <t>其他共产党事务支出</t>
  </si>
  <si>
    <t>市场监督管理事务</t>
  </si>
  <si>
    <t>质量安全监管</t>
  </si>
  <si>
    <t>食品安全监管</t>
  </si>
  <si>
    <t>其他市场监督管理事务</t>
  </si>
  <si>
    <t>社会工作事务</t>
  </si>
  <si>
    <t>其他社会工作事务支出</t>
  </si>
  <si>
    <t>信访事务</t>
  </si>
  <si>
    <t>信访业务</t>
  </si>
  <si>
    <t>其他信访事务支出</t>
  </si>
  <si>
    <t>其他一般公共服务支出</t>
  </si>
  <si>
    <t>二、国防支出</t>
  </si>
  <si>
    <t>三、公共安全支出</t>
  </si>
  <si>
    <t>公安</t>
  </si>
  <si>
    <t>检察</t>
  </si>
  <si>
    <t>法院</t>
  </si>
  <si>
    <t>司法</t>
  </si>
  <si>
    <t>其他公共安全支出</t>
  </si>
  <si>
    <t>四、教育支出</t>
  </si>
  <si>
    <t>教育管理事务</t>
  </si>
  <si>
    <t>机关服务</t>
  </si>
  <si>
    <t>其他教育管理事务支出</t>
  </si>
  <si>
    <t>普通教育</t>
  </si>
  <si>
    <t>学前教育</t>
  </si>
  <si>
    <t>小学教育</t>
  </si>
  <si>
    <t>初中教育</t>
  </si>
  <si>
    <t>高中教育</t>
  </si>
  <si>
    <t>其他普通教育支出</t>
  </si>
  <si>
    <t>职业教育</t>
  </si>
  <si>
    <t>中等职业教育</t>
  </si>
  <si>
    <t>特殊教育</t>
  </si>
  <si>
    <t>特殊学校教育</t>
  </si>
  <si>
    <t>其他特殊教育支出</t>
  </si>
  <si>
    <t>进修及培训</t>
  </si>
  <si>
    <t>干部教育</t>
  </si>
  <si>
    <t>其他教育支出</t>
  </si>
  <si>
    <t>五、科学技术支出</t>
  </si>
  <si>
    <t>科学技术管理事务</t>
  </si>
  <si>
    <t>其他科学技术管理事务支出</t>
  </si>
  <si>
    <t>技术研究与开发</t>
  </si>
  <si>
    <t>技术创新服务体系</t>
  </si>
  <si>
    <t>其他技术研究与开发支出</t>
  </si>
  <si>
    <t>其他科学技术支出</t>
  </si>
  <si>
    <t>六、文化旅游体育与传媒支出</t>
  </si>
  <si>
    <t>文化和旅游</t>
  </si>
  <si>
    <t>群众文化</t>
  </si>
  <si>
    <t>文化创作与保护</t>
  </si>
  <si>
    <t>文化活动</t>
  </si>
  <si>
    <t>文化和旅游管理事务</t>
  </si>
  <si>
    <t>其他文化和旅游支出</t>
  </si>
  <si>
    <t>文物</t>
  </si>
  <si>
    <t>文物保护</t>
  </si>
  <si>
    <t>博物馆</t>
  </si>
  <si>
    <t>其他文物支出</t>
  </si>
  <si>
    <t>广播电视</t>
  </si>
  <si>
    <t>其他广播电视支出</t>
  </si>
  <si>
    <t>其他文化旅游体育与传媒支出</t>
  </si>
  <si>
    <t>七、社会保障和就业支出</t>
  </si>
  <si>
    <t>人力资源和社会保障管理事务</t>
  </si>
  <si>
    <t>综合业务管理</t>
  </si>
  <si>
    <t>劳动保障监察</t>
  </si>
  <si>
    <t>就业管理事务</t>
  </si>
  <si>
    <t>社会保险经办机构</t>
  </si>
  <si>
    <t>劳动人事争议调解仲裁</t>
  </si>
  <si>
    <t>其他人力资源和社会保障管理事务支出</t>
  </si>
  <si>
    <t>民政管理事务</t>
  </si>
  <si>
    <t>其他民政管理事务支出</t>
  </si>
  <si>
    <t>行政事业单位养老支出</t>
  </si>
  <si>
    <t>行政单位离退休</t>
  </si>
  <si>
    <t>事业单位离退休</t>
  </si>
  <si>
    <t>机关事业单位基本养老保险缴费支出</t>
  </si>
  <si>
    <t>机关事业单位职业年金缴费支出</t>
  </si>
  <si>
    <t>其他行政事业单位养老支出</t>
  </si>
  <si>
    <t>就业补助</t>
  </si>
  <si>
    <t>就业创业服务补贴</t>
  </si>
  <si>
    <t>其他就业补助支出</t>
  </si>
  <si>
    <t>抚恤</t>
  </si>
  <si>
    <t>死亡抚恤</t>
  </si>
  <si>
    <t>义务兵优待</t>
  </si>
  <si>
    <t>其他优抚支出</t>
  </si>
  <si>
    <t>退役安置</t>
  </si>
  <si>
    <t>退役士兵安置</t>
  </si>
  <si>
    <t>退役士兵管理教育</t>
  </si>
  <si>
    <t>军队转业干部安置</t>
  </si>
  <si>
    <t>其他退役安置支出</t>
  </si>
  <si>
    <t>社会福利</t>
  </si>
  <si>
    <t>儿童福利</t>
  </si>
  <si>
    <t>老年福利</t>
  </si>
  <si>
    <t>殡葬</t>
  </si>
  <si>
    <t>养老服务</t>
  </si>
  <si>
    <t>残疾人事业</t>
  </si>
  <si>
    <t>残疾人康复</t>
  </si>
  <si>
    <t>残疾人就业</t>
  </si>
  <si>
    <t>残疾人生活和护理补贴</t>
  </si>
  <si>
    <t>其他残疾人事业支出</t>
  </si>
  <si>
    <t>红十字事业</t>
  </si>
  <si>
    <t>其他红十字事业支出</t>
  </si>
  <si>
    <t>最低生活保障</t>
  </si>
  <si>
    <t>城市最低生活保障金支出</t>
  </si>
  <si>
    <t>农村最低生活保障金支出</t>
  </si>
  <si>
    <t>临时救助</t>
  </si>
  <si>
    <t>临时救助支出</t>
  </si>
  <si>
    <t>特困人员救助供养</t>
  </si>
  <si>
    <t>城市特困人员救助供养支出</t>
  </si>
  <si>
    <t>农村特困人员救助供养支出</t>
  </si>
  <si>
    <t>其他生活救助</t>
  </si>
  <si>
    <t>其他城市生活救助</t>
  </si>
  <si>
    <t>财政对基本养老保险基金的补助</t>
  </si>
  <si>
    <t>财政对城乡居民基本养老保险基金的补助</t>
  </si>
  <si>
    <t>退役军人管理事务</t>
  </si>
  <si>
    <t>拥军优属</t>
  </si>
  <si>
    <t>其他退役军人事务管理支出</t>
  </si>
  <si>
    <t>其他社会保障和就业支出</t>
  </si>
  <si>
    <t>八、卫生健康支出</t>
  </si>
  <si>
    <t>卫生健康管理事务</t>
  </si>
  <si>
    <t>其他卫生健康管理事务支出</t>
  </si>
  <si>
    <t>公立医院</t>
  </si>
  <si>
    <t>综合医院</t>
  </si>
  <si>
    <t>其他公立医院支出</t>
  </si>
  <si>
    <t>基层医疗卫生机构</t>
  </si>
  <si>
    <t>其他基层医疗卫生机构支出</t>
  </si>
  <si>
    <t>公共卫生</t>
  </si>
  <si>
    <t>疾病预防控制机构</t>
  </si>
  <si>
    <t>基本公共卫生服务</t>
  </si>
  <si>
    <t>重大公共卫生服务</t>
  </si>
  <si>
    <t>突发公共卫生事件应急处理</t>
  </si>
  <si>
    <t>其他公共卫生支出</t>
  </si>
  <si>
    <t>计划生育事务</t>
  </si>
  <si>
    <t>计划生育机构</t>
  </si>
  <si>
    <t>计划生育服务</t>
  </si>
  <si>
    <t>其他计划生育事务支出</t>
  </si>
  <si>
    <t>行政事业单位医疗</t>
  </si>
  <si>
    <t>行政单位医疗</t>
  </si>
  <si>
    <t>事业单位医疗</t>
  </si>
  <si>
    <t>其他行政事业单位医疗支出</t>
  </si>
  <si>
    <t>财政对基本医疗保险基金的补助</t>
  </si>
  <si>
    <t>财政对城乡居民基本医疗保险基金的补助</t>
  </si>
  <si>
    <t>医疗救助</t>
  </si>
  <si>
    <t>城乡医疗救助</t>
  </si>
  <si>
    <t>其他医疗救助支出</t>
  </si>
  <si>
    <t>优抚对象医疗</t>
  </si>
  <si>
    <t>优抚对象医疗补助</t>
  </si>
  <si>
    <t>医疗保障管理事务</t>
  </si>
  <si>
    <t>医疗保障经办事务</t>
  </si>
  <si>
    <t>其他医疗保障管理事务支出</t>
  </si>
  <si>
    <t>中医药事务</t>
  </si>
  <si>
    <t>中医（民族医）药专项</t>
  </si>
  <si>
    <t>托育服务</t>
  </si>
  <si>
    <t>其他托育服务支出</t>
  </si>
  <si>
    <t>其他卫生健康支出</t>
  </si>
  <si>
    <t>九、节能环保支出</t>
  </si>
  <si>
    <t>环境保护管理事务</t>
  </si>
  <si>
    <t>其他环境保护管理事务支出</t>
  </si>
  <si>
    <t>污染防治</t>
  </si>
  <si>
    <t xml:space="preserve">    大气</t>
  </si>
  <si>
    <t>水体</t>
  </si>
  <si>
    <t>固体废弃物与化学品</t>
  </si>
  <si>
    <t>自然生态保护</t>
  </si>
  <si>
    <t>农村环境保护</t>
  </si>
  <si>
    <t>森林保护修复</t>
  </si>
  <si>
    <t>其他森林保护修复支出</t>
  </si>
  <si>
    <t>十、城乡社区支出</t>
  </si>
  <si>
    <t>城乡社区管理事务</t>
  </si>
  <si>
    <t>城管执法</t>
  </si>
  <si>
    <t>工程建设管理</t>
  </si>
  <si>
    <t>其他城乡社区管理事务支出</t>
  </si>
  <si>
    <t>城乡社区公共设施</t>
  </si>
  <si>
    <t>其他城乡社区公共设施支出</t>
  </si>
  <si>
    <t>城乡社区环境卫生</t>
  </si>
  <si>
    <t>其他城乡社区支出</t>
  </si>
  <si>
    <t>十一、农林水支出</t>
  </si>
  <si>
    <t>农业农村</t>
  </si>
  <si>
    <t>科技转化与推广服务</t>
  </si>
  <si>
    <t>病虫害控制</t>
  </si>
  <si>
    <t>农产品质量安全</t>
  </si>
  <si>
    <t>防灾救灾</t>
  </si>
  <si>
    <t>农业生产发展</t>
  </si>
  <si>
    <t>农村合作经济</t>
  </si>
  <si>
    <t>农业生态资源保护</t>
  </si>
  <si>
    <t>乡村道路建设</t>
  </si>
  <si>
    <t>渔业发展</t>
  </si>
  <si>
    <t>耕地建设与利用</t>
  </si>
  <si>
    <t>其他农业农村支出</t>
  </si>
  <si>
    <t>林业和草原</t>
  </si>
  <si>
    <t>森林资源培育</t>
  </si>
  <si>
    <t>森林资源管理</t>
  </si>
  <si>
    <t>森林生态效益补偿</t>
  </si>
  <si>
    <t>动植物保护</t>
  </si>
  <si>
    <t>林业草原防灾减灾</t>
  </si>
  <si>
    <t>行业业务管理</t>
  </si>
  <si>
    <t>其他林业和草原支出</t>
  </si>
  <si>
    <t>水利</t>
  </si>
  <si>
    <t>水利行业业务管理</t>
  </si>
  <si>
    <t>水利工程建设</t>
  </si>
  <si>
    <t>水利工程运行与维护</t>
  </si>
  <si>
    <t>水土保持</t>
  </si>
  <si>
    <t>水资源节约管理与保护</t>
  </si>
  <si>
    <t>防汛</t>
  </si>
  <si>
    <t>江河湖库水系综合整治</t>
  </si>
  <si>
    <t>其他水利支出</t>
  </si>
  <si>
    <t>巩固脱贫攻坚成果衔接乡村振兴</t>
  </si>
  <si>
    <t>农村基础设施建设</t>
  </si>
  <si>
    <t>生产发展</t>
  </si>
  <si>
    <t>其他巩固脱贫攻坚成果衔接乡村振兴支出</t>
  </si>
  <si>
    <t>农村综合改革</t>
  </si>
  <si>
    <t>对村级公益事业建设的补助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</si>
  <si>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</si>
  <si>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</si>
  <si>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</si>
  <si>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</si>
  <si>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>普惠金融发展支出</t>
  </si>
  <si>
    <t>农业保险保费补贴</t>
  </si>
  <si>
    <t>创业担保贷款贴息及奖补</t>
  </si>
  <si>
    <t>其他农林水支出</t>
  </si>
  <si>
    <t>十二、交通运输支出</t>
  </si>
  <si>
    <t>公路水路运输</t>
  </si>
  <si>
    <t>公路建设</t>
  </si>
  <si>
    <t>十三、资源勘探工业信息等支出</t>
  </si>
  <si>
    <t>建筑业</t>
  </si>
  <si>
    <t>其他建筑业支出</t>
  </si>
  <si>
    <t>支持中小企业发展和管理支出</t>
  </si>
  <si>
    <t>中小企业发展专项</t>
  </si>
  <si>
    <t>其他支持中小企业发展和管理支出</t>
  </si>
  <si>
    <t>十四、商业服务业等支出</t>
  </si>
  <si>
    <t>涉外发展服务支出</t>
  </si>
  <si>
    <t>其他涉外发展服务支出</t>
  </si>
  <si>
    <t>其他商业服务业等支出</t>
  </si>
  <si>
    <t>十五、自然资源海洋气象等支出</t>
  </si>
  <si>
    <t>自然资源事务</t>
  </si>
  <si>
    <t>自然资源利用与保护</t>
  </si>
  <si>
    <t>自然资源调查与确权登记</t>
  </si>
  <si>
    <t>地质勘查与矿产资源管理</t>
  </si>
  <si>
    <t>其他自然资源事务支出</t>
  </si>
  <si>
    <t>其他自然资源海洋气象等支出</t>
  </si>
  <si>
    <t>十六、住房保障支出</t>
  </si>
  <si>
    <t>保障性安居工程支出</t>
  </si>
  <si>
    <t>农村危房改造</t>
  </si>
  <si>
    <t>老旧小区改造</t>
  </si>
  <si>
    <t>其他保障性安居工程支出</t>
  </si>
  <si>
    <t>住房改革补贴</t>
  </si>
  <si>
    <t>住房公积金</t>
  </si>
  <si>
    <t>十七、粮油物资储备支出</t>
  </si>
  <si>
    <t>粮油物资事务</t>
  </si>
  <si>
    <t>其他粮油物资事务支出</t>
  </si>
  <si>
    <t>粮油储备</t>
  </si>
  <si>
    <t>其他粮油储备支出</t>
  </si>
  <si>
    <t>十八、灾害防治及应急管理支出</t>
  </si>
  <si>
    <t>应急管理事务</t>
  </si>
  <si>
    <t>安全监管</t>
  </si>
  <si>
    <t>应急救援</t>
  </si>
  <si>
    <t>应急管理</t>
  </si>
  <si>
    <t>其他应急管理支出</t>
  </si>
  <si>
    <t>消防救援事务</t>
  </si>
  <si>
    <t>消防应急救援</t>
  </si>
  <si>
    <t>其他消防救援事务支出</t>
  </si>
  <si>
    <t>自然灾害防治</t>
  </si>
  <si>
    <t>地质灾害防治</t>
  </si>
  <si>
    <t>森林草原防灾减灾</t>
  </si>
  <si>
    <t>自然灾害救灾及恢复重建支出</t>
  </si>
  <si>
    <t>其他自然灾害救灾及恢复重建支出</t>
  </si>
  <si>
    <t>其他灾害防治及应急管理支出</t>
  </si>
  <si>
    <t>十九、预备费</t>
  </si>
  <si>
    <t>二十、其他支出</t>
  </si>
  <si>
    <t>其他支出</t>
  </si>
  <si>
    <t>二十一、债务付息支出</t>
  </si>
  <si>
    <t>地方政府一般债务付息支出</t>
  </si>
  <si>
    <t>地方政府一般债券付息支出</t>
  </si>
  <si>
    <t>二十二、债务发行费用支出</t>
  </si>
  <si>
    <t>地方政府一般债务发行费用支出</t>
  </si>
  <si>
    <t>备注：本表为本级一般公共预算支出，各科目数不包含对下级的转移支付金额；如有两次或以上调整预算的，按最后一次调整金额填列；国防支出、公共安全支出按国家、省有关规定，属保密事项，国防支出编列至类级，公共安全支出非涉密科目编列至款级</t>
  </si>
  <si>
    <t>表1-4</t>
  </si>
  <si>
    <t>汕尾市城区2026年区级一般公共预算收支总表</t>
  </si>
  <si>
    <t>预算数</t>
  </si>
  <si>
    <t xml:space="preserve">  其中：债务付息支出</t>
  </si>
  <si>
    <t xml:space="preserve">        预备费</t>
  </si>
  <si>
    <t>五、调出资金</t>
  </si>
  <si>
    <t>六、债务转贷支出</t>
  </si>
  <si>
    <t>七、区域间转移性支出</t>
  </si>
  <si>
    <t>八、债务还本支出</t>
  </si>
  <si>
    <t>表1-5</t>
  </si>
  <si>
    <t>汕尾市城区2026年区级一般公共预算收入表</t>
  </si>
  <si>
    <t>2025年（调整）预算数</t>
  </si>
  <si>
    <t>2025年执行数</t>
  </si>
  <si>
    <t>2026年预算数</t>
  </si>
  <si>
    <t>2026年预算数比上年执行
数增减%</t>
  </si>
  <si>
    <t>备注：1.非税收入中的专项收入，可根据实际列举几个重要收入科目，并在备注解释说明增减变化情况。2.县（区）级不需要填列下级上解收入部分内容。</t>
  </si>
  <si>
    <t>表1-6</t>
  </si>
  <si>
    <t>汕尾市城区2026年区本级一般公共预算支出执行情况表
（按功能分类）</t>
  </si>
  <si>
    <t>预算数比上年执行数增减%</t>
  </si>
  <si>
    <t>其他知识产权事务支出</t>
  </si>
  <si>
    <t>质量基础</t>
  </si>
  <si>
    <t>新闻出版电影</t>
  </si>
  <si>
    <t>电影</t>
  </si>
  <si>
    <t>社会保险补贴</t>
  </si>
  <si>
    <t>就业见习补贴</t>
  </si>
  <si>
    <t>流浪乞讨人员救助支出</t>
  </si>
  <si>
    <t>其他农村生活救助</t>
  </si>
  <si>
    <t>财政对其他社会保险基金的补助</t>
  </si>
  <si>
    <t>其他财政对社会保险基金的补助</t>
  </si>
  <si>
    <t>妇幼保健机构</t>
  </si>
  <si>
    <t>育儿补贴</t>
  </si>
  <si>
    <t>其他污染防治支出</t>
  </si>
  <si>
    <t>对高校毕业生到基层任职补助</t>
  </si>
  <si>
    <t>其他资源勘探工业信息等支出</t>
  </si>
  <si>
    <t>配租型住房保障</t>
  </si>
  <si>
    <t>灾害风险防治</t>
  </si>
  <si>
    <t>自然灾害救灾补助</t>
  </si>
  <si>
    <t>表1-7</t>
  </si>
  <si>
    <t>汕尾市城区2026年区本级一般公共预算基本支出表
（按经济分类）</t>
  </si>
  <si>
    <t>合  计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</si>
  <si>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</si>
  <si>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</si>
  <si>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</si>
  <si>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</si>
  <si>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</si>
  <si>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</si>
  <si>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</si>
  <si>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</si>
  <si>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</si>
  <si>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</si>
  <si>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</si>
  <si>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公务用车运行维护费</t>
  </si>
  <si>
    <t>维修（护）费</t>
  </si>
  <si>
    <t>其他商品和服务支出</t>
  </si>
  <si>
    <t>机关资本性支出（一）</t>
  </si>
  <si>
    <t>设备购置</t>
  </si>
  <si>
    <t>对事业单位经常性补助</t>
  </si>
  <si>
    <t>工资福利支出</t>
  </si>
  <si>
    <t>商品和服务支出</t>
  </si>
  <si>
    <t>对事业单位资本性补助</t>
  </si>
  <si>
    <t>资本性支出（一）</t>
  </si>
  <si>
    <t>对个人和家庭的补助</t>
  </si>
  <si>
    <t xml:space="preserve">    社会福利和救助</t>
  </si>
  <si>
    <t>离退休费</t>
  </si>
  <si>
    <t>其他对个人和家庭补助</t>
  </si>
  <si>
    <t xml:space="preserve">备注：根据财政部《政府收支分类科目》，本表按政府预算支出经济分类科目列示。     </t>
  </si>
  <si>
    <t>表1-8</t>
  </si>
  <si>
    <t>汕尾市城区2026年区本级一般公共预算行政经费
及“三公”经费表</t>
  </si>
  <si>
    <t>行政经费</t>
  </si>
  <si>
    <t>其中：办公经费</t>
  </si>
  <si>
    <t xml:space="preserve">      会议费</t>
  </si>
  <si>
    <t xml:space="preserve">      培训费</t>
  </si>
  <si>
    <t>“三公”经费</t>
  </si>
  <si>
    <t>其中：因公出国（境）支出</t>
  </si>
  <si>
    <t xml:space="preserve">      公务用车购置及运行维护支出</t>
  </si>
  <si>
    <t>其中：1.公务用车购置</t>
  </si>
  <si>
    <t xml:space="preserve">      2.公务用车运行维护费</t>
  </si>
  <si>
    <t xml:space="preserve">      公务接待费支出</t>
  </si>
  <si>
    <t>表1-9</t>
  </si>
  <si>
    <t>汕尾市城区2026年区本级一般公共预算提前下达转移支付表</t>
  </si>
  <si>
    <t>合计</t>
  </si>
  <si>
    <t>华侨事业费</t>
  </si>
  <si>
    <t>2026年广东大学生志愿服务“百千万工程”专项行动</t>
  </si>
  <si>
    <t>乡镇人大工作和建设经费</t>
  </si>
  <si>
    <t>2026年度下派选调生到村工作中央财政补助资金</t>
  </si>
  <si>
    <t>2026年村（社区）“两委”换届选举专项补贴经费</t>
  </si>
  <si>
    <t>2026年新一届村（社区）“两委”班子成员培训经费补助</t>
  </si>
  <si>
    <t>省药品医疗器械化妆品抽检资金</t>
  </si>
  <si>
    <t>省级药品稽查执法资金</t>
  </si>
  <si>
    <t>广东省第四次全国农业普查工作经费</t>
  </si>
  <si>
    <t>二、公共安全支出</t>
  </si>
  <si>
    <t>2026年省级政法转移支付（公安）</t>
  </si>
  <si>
    <t>2026年中央政法纪检监察转移支付资金（公安）</t>
  </si>
  <si>
    <t>2026年中央政法纪检监察转移支付资金（人民调解）</t>
  </si>
  <si>
    <t>2026年中央政法纪检监察转移支付资金（社区矫正）</t>
  </si>
  <si>
    <t>2026年中央政法纪检监察转移支付资金（法治宣传）</t>
  </si>
  <si>
    <t>2026年省级政法纪检监察转移支付资金（司法）</t>
  </si>
  <si>
    <t>2026年中央政法纪检监察转移支付资金（纪委）</t>
  </si>
  <si>
    <t>2026年省级政法纪检监察转移支付资金（纪委）</t>
  </si>
  <si>
    <t>“1+6+N”工作体系建设</t>
  </si>
  <si>
    <t>三、教育支出</t>
  </si>
  <si>
    <t>落实中小学教师工资收入“两个不低于或高于”政策项目</t>
  </si>
  <si>
    <t>高校毕业生到农村从教上岗退费项目</t>
  </si>
  <si>
    <t>原民办代课教师生活困难补助项目</t>
  </si>
  <si>
    <t>普通高中教育2026年地市国家助学金-中央资金</t>
  </si>
  <si>
    <t>普通高中教育2026年地市免学杂费-中央资金</t>
  </si>
  <si>
    <t>普通高中教育2026年地市免学杂费-省级资金</t>
  </si>
  <si>
    <t>普通高中教育2026年地市国家助学金-省级资金</t>
  </si>
  <si>
    <t>2026年城乡义务教育公用经费-省级资金</t>
  </si>
  <si>
    <t>2026年义务教育学生生活费补助-中央资金</t>
  </si>
  <si>
    <t>2026年城乡义务教育公用经费-中央资金</t>
  </si>
  <si>
    <t>2026年义务教育学生生活费补助-省级资金</t>
  </si>
  <si>
    <t>2026年学前教育困难儿童补助-省级资金</t>
  </si>
  <si>
    <t>2026年学前教育困难儿童补助-中央资金</t>
  </si>
  <si>
    <t>2026年全省幼儿园生均公用经费-省级资金</t>
  </si>
  <si>
    <t>2026年学前教育免保育教育费补助资金-中央资金</t>
  </si>
  <si>
    <t>2026年学前教育免保育教育费补助资金-省级资金</t>
  </si>
  <si>
    <t>2026年新建学前资源中心-汕尾市城区凤山街道中心幼儿园</t>
  </si>
  <si>
    <t>2026年幼儿园共同体培育-汕尾市第三幼儿园</t>
  </si>
  <si>
    <t>中职教育2026年地市免学费-省级资金</t>
  </si>
  <si>
    <t>中职教育2026年地市国家助学金-省级资金</t>
  </si>
  <si>
    <t>中职教育2026年地市免学费-中央资金</t>
  </si>
  <si>
    <t>中职教育2026年地市国家助学金-中央资金</t>
  </si>
  <si>
    <t>2026年城乡义务教育补助（综合奖补）</t>
  </si>
  <si>
    <t>2026年中小学校舍安全保障长效机制-中央资金</t>
  </si>
  <si>
    <t>2026年公办普通高中生均公用经费-省级资金</t>
  </si>
  <si>
    <t>2026年义务教育寄宿制生均公用经费</t>
  </si>
  <si>
    <t>2026年义务教育薄改资金-中小学校两人一床整治</t>
  </si>
  <si>
    <t>四、科学技术支出</t>
  </si>
  <si>
    <t>城区人才驿站</t>
  </si>
  <si>
    <t>五、文化旅游体育与传媒支出</t>
  </si>
  <si>
    <t>农村文体协管员</t>
  </si>
  <si>
    <t>农村电影放映工程</t>
  </si>
  <si>
    <t>“百姓舞台”文艺巡演惠民活动</t>
  </si>
  <si>
    <t>2026农家书屋出版物补充更新项目</t>
  </si>
  <si>
    <t>六、社会保障和就业支出</t>
  </si>
  <si>
    <t>“广东兜底民生服务社会工作双百工程”补助资金</t>
  </si>
  <si>
    <t>2026年度提前下达中央城乡居民基本养老保险补助经费</t>
  </si>
  <si>
    <t>2026年中央财政提前下达优抚对象补助经费预算（第一批）</t>
  </si>
  <si>
    <t>拥军优属等慰问活动经费预算</t>
  </si>
  <si>
    <t>提前下达中央财政困难群众补助资金</t>
  </si>
  <si>
    <t>困难群众救助补助资金</t>
  </si>
  <si>
    <t>免除殡葬基本服务费用补助资金</t>
  </si>
  <si>
    <t>困难残疾人生活补贴和重度残疾人护理补贴</t>
  </si>
  <si>
    <t>省级财政优抚抚恤补助资金</t>
  </si>
  <si>
    <t>2026年中央财政提前下达优抚对象补助经费预算（第二批）</t>
  </si>
  <si>
    <t>2026年就业创业政策性补贴及专项服务补助</t>
  </si>
  <si>
    <t>2026年提前下达城乡居民基本养老保险补助资金</t>
  </si>
  <si>
    <t>基本养老服务事业发展资金</t>
  </si>
  <si>
    <t>自主就业退役士兵一次性经济补助</t>
  </si>
  <si>
    <t>2026年省级就业创业政策性补贴和服务补助</t>
  </si>
  <si>
    <t>汕尾市城区就业驿站项目</t>
  </si>
  <si>
    <t>七、卫生健康支出</t>
  </si>
  <si>
    <t>医疗救助资金</t>
  </si>
  <si>
    <t>2026年城乡居民基本医疗保险宣传培训经费</t>
  </si>
  <si>
    <t>2026年中央财政城乡居民基本医疗保险补助资金</t>
  </si>
  <si>
    <t>2026年城乡居民基本医疗保险省级补助资金</t>
  </si>
  <si>
    <t>2026年农村接生员和赤脚医生生活困难补助资金</t>
  </si>
  <si>
    <t>2026年基层医疗卫生机构事业费补助</t>
  </si>
  <si>
    <t>2026年经济欠发达地区村卫生站医生补助资金</t>
  </si>
  <si>
    <t>2026年计划生育家庭奖励制度省级补助</t>
  </si>
  <si>
    <t>2026年计划生育特别扶助制度省级补助</t>
  </si>
  <si>
    <t>2026年出生缺陷综合防控经费</t>
  </si>
  <si>
    <t>2026年适龄妇女“两癌”免费筛查</t>
  </si>
  <si>
    <t>2026年基本公共卫生服务补助资金</t>
  </si>
  <si>
    <t>2026年基层医疗卫生机构实施国家基本药物制度和综合改革以奖代补</t>
  </si>
  <si>
    <t>2026年住院医师规范化培训</t>
  </si>
  <si>
    <t>2026年全科医生培训</t>
  </si>
  <si>
    <t>2026年育儿补贴省级补助资金</t>
  </si>
  <si>
    <t>2026年中央财政提前下达优抚对象医疗保障经费预算</t>
  </si>
  <si>
    <t>2026年中央财政医疗救助补助资金</t>
  </si>
  <si>
    <t>2026年中央财政医疗服务与保障能力提升补助资金预算</t>
  </si>
  <si>
    <t>省级财政企业离休干部医药费补助</t>
  </si>
  <si>
    <t>2026年中央财政基本公共卫生服务补助资金</t>
  </si>
  <si>
    <t>2026年农村部分计划生育家庭奖励补助资金</t>
  </si>
  <si>
    <t>2026年计划生育家庭特别扶助补助资金</t>
  </si>
  <si>
    <t>2026年育儿补贴中央补助资金</t>
  </si>
  <si>
    <t>2026年疫病防控疾控项目</t>
  </si>
  <si>
    <t>2026年疫病防控卫健项目</t>
  </si>
  <si>
    <t>八、节能环保支出</t>
  </si>
  <si>
    <t>汕尾市红海湾美丽海湾（马宫）环境整治、垃圾清理工程项目</t>
  </si>
  <si>
    <t>九、城乡社区支出</t>
  </si>
  <si>
    <t>社区党组织书记绩效奖励经费</t>
  </si>
  <si>
    <t>社区“两委”干部补贴</t>
  </si>
  <si>
    <t>社区“两委”正职政府奖励津贴</t>
  </si>
  <si>
    <t>社区党组织服务群众专项经费</t>
  </si>
  <si>
    <t>社区办公经费</t>
  </si>
  <si>
    <t>燃气安全及老化管道设施建设改造专项</t>
  </si>
  <si>
    <t>十、农林水支出</t>
  </si>
  <si>
    <t>省级村务监督委员会成员补贴资金</t>
  </si>
  <si>
    <t>正常离任村干部生活补助经费</t>
  </si>
  <si>
    <t>村“两委”干部补贴</t>
  </si>
  <si>
    <t>村党组织服务群众专项经费</t>
  </si>
  <si>
    <t>村“两委”正职政府奖励津贴</t>
  </si>
  <si>
    <t>村办公经费</t>
  </si>
  <si>
    <t>村党组织书记绩效奖励经费</t>
  </si>
  <si>
    <t>2026年度选调生到村任职工作省级财政补助资金</t>
  </si>
  <si>
    <t>第三批第二笔典型镇培育资金</t>
  </si>
  <si>
    <t>第二批第三笔“百千万工程”典型镇培育资金</t>
  </si>
  <si>
    <t>离岗基层老兽医补助</t>
  </si>
  <si>
    <t>2026年动物防疫补助资金提前批</t>
  </si>
  <si>
    <t>2026年中央农机购置与应用补贴资金</t>
  </si>
  <si>
    <t>汕尾市城区赤岭河河堤达标加固工程</t>
  </si>
  <si>
    <t>汕尾市城区晨洲水闸除险加固工程</t>
  </si>
  <si>
    <t>汕尾市城区渡头水闸重建工程</t>
  </si>
  <si>
    <t>中央衔接推进乡村振兴补助资金（巩固拓展脱贫攻坚成果和乡村振兴任务）</t>
  </si>
  <si>
    <t>2026发展农村集体经济</t>
  </si>
  <si>
    <t>省级以上公益林效益补偿</t>
  </si>
  <si>
    <t>护林员队伍建设</t>
  </si>
  <si>
    <t>广东省森林资源保护与监测项目</t>
  </si>
  <si>
    <t>绿美广东专项资金工作经费</t>
  </si>
  <si>
    <t>广东省第三次古树名木资源普查</t>
  </si>
  <si>
    <t>林分林相优化补助</t>
  </si>
  <si>
    <t>十一、自然资源海洋气象等支出</t>
  </si>
  <si>
    <t>2026年度省级耕地保护普惠性补助资金</t>
  </si>
  <si>
    <t>十二、住房保障支出</t>
  </si>
  <si>
    <t>2026年中央保障性安居工程专项资金</t>
  </si>
  <si>
    <t>2026年中央财政农村危房改造补助资金</t>
  </si>
  <si>
    <t>十三、灾害防治及应急管理支出</t>
  </si>
  <si>
    <t>欠发达地区政府专职消防队员补助经费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</si>
</sst>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#,##0_ "/>
    <numFmt numFmtId="178" formatCode="#,##0_);[Red]\(#,##0\)"/>
    <numFmt numFmtId="179" formatCode="#,##0_ ;[Red]\-#,##0\ "/>
  </numFmts>
  <fonts count="49">
    <font>
      <sz val="10"/>
      <name val="Arial"/>
      <charset val="134"/>
    </font>
    <font>
      <sz val="10"/>
      <color theme="1"/>
      <name val="Arial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黑体"/>
      <charset val="134"/>
    </font>
    <font>
      <b/>
      <sz val="10"/>
      <name val="宋体"/>
      <charset val="134"/>
      <scheme val="minor"/>
    </font>
    <font>
      <sz val="10"/>
      <color theme="1"/>
      <name val="黑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0"/>
      <color theme="1"/>
      <name val="黑体"/>
      <charset val="134"/>
    </font>
    <font>
      <b/>
      <sz val="10"/>
      <color theme="1"/>
      <name val="新宋体"/>
      <charset val="134"/>
    </font>
    <font>
      <sz val="10"/>
      <color theme="1"/>
      <name val="新宋体"/>
      <charset val="134"/>
    </font>
    <font>
      <sz val="14"/>
      <name val="黑体"/>
      <charset val="134"/>
    </font>
    <font>
      <sz val="12"/>
      <name val="黑体"/>
      <charset val="134"/>
    </font>
    <font>
      <sz val="18"/>
      <name val="黑体"/>
      <charset val="134"/>
    </font>
    <font>
      <sz val="26"/>
      <name val="方正小标宋_GBK"/>
      <charset val="134"/>
    </font>
    <font>
      <sz val="16"/>
      <name val="黑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3" borderId="1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5" applyNumberFormat="0" applyAlignment="0" applyProtection="0">
      <alignment vertical="center"/>
    </xf>
    <xf numFmtId="0" fontId="37" fillId="5" borderId="16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9" fillId="6" borderId="17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 applyFont="0" applyFill="0" applyBorder="0" applyAlignment="0" applyProtection="0">
      <alignment vertical="center"/>
    </xf>
    <xf numFmtId="0" fontId="48" fillId="0" borderId="0">
      <alignment vertical="center"/>
    </xf>
  </cellStyleXfs>
  <cellXfs count="178">
    <xf numFmtId="0" fontId="0" fillId="0" borderId="0" xfId="0"/>
    <xf numFmtId="0" fontId="1" fillId="0" borderId="0" xfId="0" applyFont="1" applyFill="1"/>
    <xf numFmtId="0" fontId="2" fillId="0" borderId="0" xfId="0" applyFont="1"/>
    <xf numFmtId="0" fontId="3" fillId="0" borderId="0" xfId="0" applyFont="1" applyFill="1" applyBorder="1" applyAlignment="1">
      <alignment vertical="center"/>
    </xf>
    <xf numFmtId="0" fontId="1" fillId="0" borderId="0" xfId="0" applyFont="1"/>
    <xf numFmtId="0" fontId="4" fillId="0" borderId="0" xfId="54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54" applyFont="1" applyFill="1" applyAlignment="1">
      <alignment vertical="center" wrapText="1"/>
    </xf>
    <xf numFmtId="176" fontId="7" fillId="0" borderId="0" xfId="54" applyNumberFormat="1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3" fontId="7" fillId="0" borderId="3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left" vertical="center" wrapText="1" indent="2"/>
    </xf>
    <xf numFmtId="3" fontId="7" fillId="0" borderId="5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54" applyFont="1" applyFill="1" applyAlignment="1">
      <alignment vertical="center" wrapText="1"/>
    </xf>
    <xf numFmtId="176" fontId="12" fillId="0" borderId="0" xfId="54" applyNumberFormat="1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54" applyFont="1" applyFill="1" applyAlignment="1">
      <alignment vertical="center" wrapText="1"/>
    </xf>
    <xf numFmtId="176" fontId="15" fillId="0" borderId="0" xfId="54" applyNumberFormat="1" applyFont="1" applyFill="1" applyAlignment="1">
      <alignment horizontal="right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77" fontId="17" fillId="0" borderId="3" xfId="56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indent="2"/>
    </xf>
    <xf numFmtId="177" fontId="15" fillId="0" borderId="3" xfId="0" applyNumberFormat="1" applyFont="1" applyFill="1" applyBorder="1" applyAlignment="1">
      <alignment horizontal="right" vertical="center"/>
    </xf>
    <xf numFmtId="177" fontId="15" fillId="0" borderId="3" xfId="56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indent="6"/>
    </xf>
    <xf numFmtId="0" fontId="14" fillId="0" borderId="4" xfId="0" applyFont="1" applyFill="1" applyBorder="1" applyAlignment="1">
      <alignment horizontal="left" vertical="center" indent="2"/>
    </xf>
    <xf numFmtId="177" fontId="15" fillId="0" borderId="5" xfId="56" applyNumberFormat="1" applyFont="1" applyFill="1" applyBorder="1" applyAlignment="1">
      <alignment vertical="center"/>
    </xf>
    <xf numFmtId="0" fontId="15" fillId="0" borderId="6" xfId="0" applyFont="1" applyFill="1" applyBorder="1" applyAlignment="1">
      <alignment vertical="center" wrapText="1"/>
    </xf>
    <xf numFmtId="0" fontId="10" fillId="0" borderId="0" xfId="0" applyFont="1"/>
    <xf numFmtId="0" fontId="12" fillId="0" borderId="0" xfId="62" applyFont="1" applyFill="1" applyAlignment="1">
      <alignment vertical="center"/>
    </xf>
    <xf numFmtId="0" fontId="13" fillId="0" borderId="0" xfId="62" applyFont="1" applyFill="1" applyAlignment="1">
      <alignment horizontal="center" vertical="center" wrapText="1"/>
    </xf>
    <xf numFmtId="0" fontId="14" fillId="0" borderId="4" xfId="54" applyFont="1" applyFill="1" applyBorder="1" applyAlignment="1">
      <alignment vertical="center" wrapText="1"/>
    </xf>
    <xf numFmtId="176" fontId="15" fillId="0" borderId="4" xfId="54" applyNumberFormat="1" applyFont="1" applyFill="1" applyBorder="1" applyAlignment="1">
      <alignment horizontal="right"/>
    </xf>
    <xf numFmtId="0" fontId="10" fillId="0" borderId="1" xfId="62" applyFont="1" applyFill="1" applyBorder="1" applyAlignment="1">
      <alignment horizontal="center" vertical="center"/>
    </xf>
    <xf numFmtId="0" fontId="10" fillId="0" borderId="2" xfId="62" applyFont="1" applyFill="1" applyBorder="1" applyAlignment="1">
      <alignment horizontal="center" vertical="center"/>
    </xf>
    <xf numFmtId="177" fontId="17" fillId="0" borderId="0" xfId="0" applyNumberFormat="1" applyFont="1" applyFill="1" applyBorder="1" applyAlignment="1">
      <alignment horizontal="center" vertical="center"/>
    </xf>
    <xf numFmtId="177" fontId="17" fillId="0" borderId="7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 wrapText="1"/>
    </xf>
    <xf numFmtId="177" fontId="17" fillId="0" borderId="3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 wrapText="1" indent="2"/>
    </xf>
    <xf numFmtId="0" fontId="15" fillId="0" borderId="0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left" vertical="center" wrapText="1" indent="2"/>
    </xf>
    <xf numFmtId="177" fontId="15" fillId="0" borderId="5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177" fontId="15" fillId="0" borderId="0" xfId="0" applyNumberFormat="1" applyFont="1" applyFill="1" applyBorder="1" applyAlignment="1">
      <alignment vertical="center" wrapText="1"/>
    </xf>
    <xf numFmtId="0" fontId="14" fillId="0" borderId="0" xfId="62" applyFont="1" applyFill="1" applyAlignment="1">
      <alignment horizontal="left" vertical="top" wrapText="1" indent="2"/>
    </xf>
    <xf numFmtId="0" fontId="10" fillId="0" borderId="0" xfId="0" applyFont="1" applyFill="1"/>
    <xf numFmtId="0" fontId="14" fillId="0" borderId="0" xfId="0" applyFont="1" applyFill="1"/>
    <xf numFmtId="177" fontId="1" fillId="0" borderId="0" xfId="0" applyNumberFormat="1" applyFont="1" applyFill="1"/>
    <xf numFmtId="0" fontId="12" fillId="0" borderId="0" xfId="54" applyFont="1" applyFill="1" applyAlignment="1">
      <alignment vertical="center"/>
    </xf>
    <xf numFmtId="177" fontId="12" fillId="0" borderId="0" xfId="54" applyNumberFormat="1" applyFont="1" applyFill="1" applyAlignment="1">
      <alignment vertical="center"/>
    </xf>
    <xf numFmtId="0" fontId="13" fillId="0" borderId="0" xfId="54" applyFont="1" applyFill="1" applyBorder="1" applyAlignment="1">
      <alignment horizontal="center" vertical="center" wrapText="1"/>
    </xf>
    <xf numFmtId="0" fontId="18" fillId="0" borderId="0" xfId="54" applyFont="1" applyFill="1" applyBorder="1" applyAlignment="1">
      <alignment horizontal="center" vertical="center" wrapText="1"/>
    </xf>
    <xf numFmtId="177" fontId="13" fillId="0" borderId="0" xfId="54" applyNumberFormat="1" applyFont="1" applyFill="1" applyBorder="1" applyAlignment="1">
      <alignment horizontal="center" vertical="center" wrapText="1"/>
    </xf>
    <xf numFmtId="0" fontId="14" fillId="0" borderId="0" xfId="54" applyFont="1" applyFill="1" applyAlignment="1">
      <alignment vertical="center"/>
    </xf>
    <xf numFmtId="177" fontId="15" fillId="0" borderId="0" xfId="54" applyNumberFormat="1" applyFont="1" applyFill="1" applyAlignment="1">
      <alignment horizontal="right"/>
    </xf>
    <xf numFmtId="0" fontId="19" fillId="0" borderId="1" xfId="0" applyFont="1" applyFill="1" applyBorder="1" applyAlignment="1">
      <alignment horizontal="center" vertical="center" wrapText="1"/>
    </xf>
    <xf numFmtId="0" fontId="10" fillId="0" borderId="8" xfId="57" applyFont="1" applyFill="1" applyBorder="1" applyAlignment="1">
      <alignment horizontal="center" vertical="center" wrapText="1"/>
    </xf>
    <xf numFmtId="0" fontId="10" fillId="0" borderId="1" xfId="57" applyFont="1" applyFill="1" applyBorder="1" applyAlignment="1">
      <alignment horizontal="center" vertical="center" wrapText="1"/>
    </xf>
    <xf numFmtId="0" fontId="10" fillId="0" borderId="2" xfId="57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177" fontId="16" fillId="0" borderId="3" xfId="0" applyNumberFormat="1" applyFont="1" applyFill="1" applyBorder="1" applyAlignment="1">
      <alignment horizontal="right" vertical="center"/>
    </xf>
    <xf numFmtId="10" fontId="16" fillId="0" borderId="3" xfId="0" applyNumberFormat="1" applyFont="1" applyFill="1" applyBorder="1" applyAlignment="1">
      <alignment horizontal="right" vertical="center"/>
    </xf>
    <xf numFmtId="0" fontId="17" fillId="0" borderId="0" xfId="0" applyNumberFormat="1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>
      <alignment horizontal="left" vertical="center" wrapText="1" indent="2"/>
    </xf>
    <xf numFmtId="177" fontId="14" fillId="0" borderId="3" xfId="0" applyNumberFormat="1" applyFont="1" applyFill="1" applyBorder="1" applyAlignment="1">
      <alignment horizontal="right" vertical="center"/>
    </xf>
    <xf numFmtId="10" fontId="14" fillId="0" borderId="3" xfId="0" applyNumberFormat="1" applyFont="1" applyFill="1" applyBorder="1" applyAlignment="1">
      <alignment horizontal="right" vertical="center"/>
    </xf>
    <xf numFmtId="0" fontId="15" fillId="0" borderId="0" xfId="0" applyNumberFormat="1" applyFont="1" applyFill="1" applyBorder="1" applyAlignment="1">
      <alignment horizontal="left" vertical="center" wrapText="1" indent="4"/>
    </xf>
    <xf numFmtId="0" fontId="14" fillId="0" borderId="3" xfId="0" applyFont="1" applyFill="1" applyBorder="1" applyAlignment="1">
      <alignment horizontal="right" vertical="center"/>
    </xf>
    <xf numFmtId="0" fontId="15" fillId="0" borderId="4" xfId="0" applyNumberFormat="1" applyFont="1" applyFill="1" applyBorder="1" applyAlignment="1">
      <alignment horizontal="left" vertical="center" wrapText="1" indent="4"/>
    </xf>
    <xf numFmtId="0" fontId="14" fillId="0" borderId="5" xfId="0" applyFont="1" applyFill="1" applyBorder="1" applyAlignment="1">
      <alignment horizontal="right" vertical="center"/>
    </xf>
    <xf numFmtId="10" fontId="14" fillId="0" borderId="5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Alignment="1">
      <alignment horizontal="left" vertical="center" wrapText="1"/>
    </xf>
    <xf numFmtId="177" fontId="14" fillId="0" borderId="0" xfId="0" applyNumberFormat="1" applyFont="1" applyFill="1" applyBorder="1" applyAlignment="1">
      <alignment horizontal="right" vertical="center"/>
    </xf>
    <xf numFmtId="0" fontId="10" fillId="0" borderId="0" xfId="58" applyFont="1" applyFill="1" applyBorder="1" applyAlignment="1"/>
    <xf numFmtId="0" fontId="1" fillId="0" borderId="0" xfId="58" applyFont="1" applyFill="1" applyBorder="1" applyAlignment="1"/>
    <xf numFmtId="0" fontId="13" fillId="0" borderId="0" xfId="54" applyFont="1" applyFill="1" applyAlignment="1">
      <alignment horizontal="center" vertical="center" wrapText="1"/>
    </xf>
    <xf numFmtId="0" fontId="13" fillId="0" borderId="0" xfId="54" applyFont="1" applyFill="1" applyAlignment="1">
      <alignment horizontal="center" vertical="center"/>
    </xf>
    <xf numFmtId="0" fontId="14" fillId="0" borderId="0" xfId="54" applyFont="1" applyFill="1" applyAlignment="1">
      <alignment horizontal="right" vertical="center"/>
    </xf>
    <xf numFmtId="176" fontId="14" fillId="0" borderId="0" xfId="54" applyNumberFormat="1" applyFont="1" applyFill="1" applyAlignment="1">
      <alignment horizontal="right" vertical="center"/>
    </xf>
    <xf numFmtId="0" fontId="10" fillId="0" borderId="1" xfId="54" applyFont="1" applyFill="1" applyBorder="1" applyAlignment="1">
      <alignment horizontal="center" vertical="center" wrapText="1"/>
    </xf>
    <xf numFmtId="0" fontId="10" fillId="0" borderId="8" xfId="54" applyFont="1" applyFill="1" applyBorder="1" applyAlignment="1">
      <alignment horizontal="center" vertical="center" wrapText="1"/>
    </xf>
    <xf numFmtId="176" fontId="10" fillId="0" borderId="1" xfId="54" applyNumberFormat="1" applyFont="1" applyFill="1" applyBorder="1" applyAlignment="1">
      <alignment horizontal="center" vertical="center" wrapText="1"/>
    </xf>
    <xf numFmtId="0" fontId="16" fillId="0" borderId="0" xfId="54" applyFont="1" applyFill="1" applyBorder="1" applyAlignment="1">
      <alignment horizontal="left" vertical="center" wrapText="1"/>
    </xf>
    <xf numFmtId="177" fontId="20" fillId="0" borderId="9" xfId="54" applyNumberFormat="1" applyFont="1" applyFill="1" applyBorder="1" applyAlignment="1">
      <alignment horizontal="right" vertical="center" wrapText="1"/>
    </xf>
    <xf numFmtId="177" fontId="16" fillId="0" borderId="9" xfId="52" applyNumberFormat="1" applyFont="1" applyFill="1" applyBorder="1" applyAlignment="1">
      <alignment horizontal="right" vertical="center"/>
    </xf>
    <xf numFmtId="10" fontId="16" fillId="0" borderId="0" xfId="52" applyNumberFormat="1" applyFont="1" applyFill="1" applyBorder="1" applyAlignment="1">
      <alignment horizontal="right" vertical="center"/>
    </xf>
    <xf numFmtId="1" fontId="16" fillId="0" borderId="0" xfId="54" applyNumberFormat="1" applyFont="1" applyFill="1" applyBorder="1" applyAlignment="1">
      <alignment horizontal="left" vertical="center" wrapText="1"/>
    </xf>
    <xf numFmtId="177" fontId="20" fillId="0" borderId="10" xfId="54" applyNumberFormat="1" applyFont="1" applyFill="1" applyBorder="1" applyAlignment="1">
      <alignment horizontal="right" vertical="center" wrapText="1"/>
    </xf>
    <xf numFmtId="177" fontId="16" fillId="0" borderId="10" xfId="54" applyNumberFormat="1" applyFont="1" applyFill="1" applyBorder="1" applyAlignment="1">
      <alignment horizontal="right" vertical="center" wrapText="1"/>
    </xf>
    <xf numFmtId="177" fontId="16" fillId="0" borderId="10" xfId="52" applyNumberFormat="1" applyFont="1" applyFill="1" applyBorder="1" applyAlignment="1">
      <alignment horizontal="right" vertical="center"/>
    </xf>
    <xf numFmtId="0" fontId="14" fillId="0" borderId="0" xfId="54" applyFont="1" applyFill="1" applyBorder="1" applyAlignment="1">
      <alignment vertical="center" wrapText="1"/>
    </xf>
    <xf numFmtId="177" fontId="21" fillId="0" borderId="10" xfId="54" applyNumberFormat="1" applyFont="1" applyFill="1" applyBorder="1" applyAlignment="1">
      <alignment horizontal="right" vertical="center" wrapText="1"/>
    </xf>
    <xf numFmtId="177" fontId="14" fillId="0" borderId="10" xfId="54" applyNumberFormat="1" applyFont="1" applyFill="1" applyBorder="1" applyAlignment="1">
      <alignment horizontal="right" vertical="center" wrapText="1"/>
    </xf>
    <xf numFmtId="177" fontId="14" fillId="0" borderId="10" xfId="52" applyNumberFormat="1" applyFont="1" applyFill="1" applyBorder="1" applyAlignment="1">
      <alignment horizontal="right" vertical="center"/>
    </xf>
    <xf numFmtId="10" fontId="14" fillId="0" borderId="0" xfId="52" applyNumberFormat="1" applyFont="1" applyFill="1" applyBorder="1" applyAlignment="1">
      <alignment horizontal="right" vertical="center"/>
    </xf>
    <xf numFmtId="177" fontId="21" fillId="0" borderId="10" xfId="52" applyNumberFormat="1" applyFont="1" applyFill="1" applyBorder="1" applyAlignment="1">
      <alignment horizontal="right" vertical="center"/>
    </xf>
    <xf numFmtId="0" fontId="16" fillId="0" borderId="0" xfId="54" applyFont="1" applyFill="1" applyBorder="1" applyAlignment="1">
      <alignment vertical="center" wrapText="1"/>
    </xf>
    <xf numFmtId="177" fontId="20" fillId="0" borderId="10" xfId="52" applyNumberFormat="1" applyFont="1" applyFill="1" applyBorder="1" applyAlignment="1">
      <alignment horizontal="right" vertical="center"/>
    </xf>
    <xf numFmtId="1" fontId="14" fillId="0" borderId="0" xfId="54" applyNumberFormat="1" applyFont="1" applyFill="1" applyBorder="1" applyAlignment="1">
      <alignment vertical="center" wrapText="1"/>
    </xf>
    <xf numFmtId="177" fontId="14" fillId="0" borderId="3" xfId="54" applyNumberFormat="1" applyFont="1" applyFill="1" applyBorder="1" applyAlignment="1">
      <alignment horizontal="right" vertical="center" wrapText="1"/>
    </xf>
    <xf numFmtId="10" fontId="14" fillId="0" borderId="3" xfId="52" applyNumberFormat="1" applyFont="1" applyFill="1" applyBorder="1" applyAlignment="1">
      <alignment horizontal="right" vertical="center"/>
    </xf>
    <xf numFmtId="177" fontId="20" fillId="0" borderId="10" xfId="54" applyNumberFormat="1" applyFont="1" applyFill="1" applyBorder="1" applyAlignment="1">
      <alignment horizontal="right" vertical="center"/>
    </xf>
    <xf numFmtId="177" fontId="16" fillId="0" borderId="0" xfId="52" applyNumberFormat="1" applyFont="1" applyFill="1" applyBorder="1" applyAlignment="1">
      <alignment horizontal="right" vertical="center"/>
    </xf>
    <xf numFmtId="10" fontId="16" fillId="0" borderId="3" xfId="52" applyNumberFormat="1" applyFont="1" applyFill="1" applyBorder="1" applyAlignment="1">
      <alignment horizontal="right" vertical="center"/>
    </xf>
    <xf numFmtId="0" fontId="14" fillId="0" borderId="0" xfId="54" applyFont="1" applyFill="1" applyBorder="1" applyAlignment="1">
      <alignment horizontal="left" vertical="center" wrapText="1" indent="2"/>
    </xf>
    <xf numFmtId="177" fontId="21" fillId="0" borderId="10" xfId="54" applyNumberFormat="1" applyFont="1" applyFill="1" applyBorder="1" applyAlignment="1">
      <alignment horizontal="right" vertical="center"/>
    </xf>
    <xf numFmtId="177" fontId="21" fillId="0" borderId="10" xfId="53" applyNumberFormat="1" applyFont="1" applyFill="1" applyBorder="1" applyAlignment="1">
      <alignment horizontal="right" vertical="center"/>
    </xf>
    <xf numFmtId="177" fontId="14" fillId="0" borderId="0" xfId="52" applyNumberFormat="1" applyFont="1" applyFill="1" applyBorder="1" applyAlignment="1">
      <alignment horizontal="right" vertical="center"/>
    </xf>
    <xf numFmtId="177" fontId="20" fillId="0" borderId="10" xfId="53" applyNumberFormat="1" applyFont="1" applyFill="1" applyBorder="1" applyAlignment="1">
      <alignment horizontal="right" vertical="center"/>
    </xf>
    <xf numFmtId="0" fontId="16" fillId="0" borderId="0" xfId="57" applyFont="1" applyFill="1" applyBorder="1" applyAlignment="1">
      <alignment horizontal="left" vertical="center"/>
    </xf>
    <xf numFmtId="0" fontId="14" fillId="0" borderId="0" xfId="57" applyFont="1" applyFill="1" applyBorder="1" applyAlignment="1">
      <alignment horizontal="left" vertical="center" wrapText="1" indent="2"/>
    </xf>
    <xf numFmtId="0" fontId="16" fillId="0" borderId="4" xfId="50" applyFont="1" applyFill="1" applyBorder="1" applyAlignment="1">
      <alignment horizontal="center" vertical="center" wrapText="1"/>
    </xf>
    <xf numFmtId="177" fontId="20" fillId="0" borderId="11" xfId="54" applyNumberFormat="1" applyFont="1" applyFill="1" applyBorder="1" applyAlignment="1">
      <alignment horizontal="right" vertical="center" wrapText="1"/>
    </xf>
    <xf numFmtId="177" fontId="20" fillId="0" borderId="5" xfId="54" applyNumberFormat="1" applyFont="1" applyFill="1" applyBorder="1" applyAlignment="1">
      <alignment horizontal="right" vertical="center" wrapText="1"/>
    </xf>
    <xf numFmtId="10" fontId="20" fillId="0" borderId="11" xfId="54" applyNumberFormat="1" applyFont="1" applyFill="1" applyBorder="1" applyAlignment="1">
      <alignment horizontal="right" vertical="center" wrapText="1"/>
    </xf>
    <xf numFmtId="0" fontId="14" fillId="0" borderId="0" xfId="57" applyFont="1" applyFill="1" applyBorder="1" applyAlignment="1">
      <alignment horizontal="left" vertical="center" wrapText="1"/>
    </xf>
    <xf numFmtId="0" fontId="12" fillId="0" borderId="0" xfId="58" applyFont="1" applyFill="1" applyBorder="1" applyAlignment="1"/>
    <xf numFmtId="0" fontId="13" fillId="0" borderId="0" xfId="49" applyFont="1" applyFill="1" applyAlignment="1">
      <alignment horizontal="center" vertical="center" wrapText="1"/>
    </xf>
    <xf numFmtId="0" fontId="14" fillId="0" borderId="0" xfId="57" applyFont="1" applyFill="1" applyBorder="1" applyAlignment="1">
      <alignment horizontal="left" vertical="center"/>
    </xf>
    <xf numFmtId="0" fontId="10" fillId="0" borderId="1" xfId="57" applyFont="1" applyFill="1" applyBorder="1" applyAlignment="1">
      <alignment horizontal="center" vertical="center"/>
    </xf>
    <xf numFmtId="178" fontId="14" fillId="0" borderId="9" xfId="57" applyNumberFormat="1" applyFont="1" applyFill="1" applyBorder="1" applyAlignment="1">
      <alignment horizontal="right" vertical="center"/>
    </xf>
    <xf numFmtId="177" fontId="14" fillId="0" borderId="3" xfId="57" applyNumberFormat="1" applyFont="1" applyFill="1" applyBorder="1" applyAlignment="1">
      <alignment horizontal="right" vertical="center"/>
    </xf>
    <xf numFmtId="0" fontId="14" fillId="0" borderId="0" xfId="57" applyFont="1" applyFill="1" applyBorder="1" applyAlignment="1">
      <alignment horizontal="left" vertical="center" indent="2"/>
    </xf>
    <xf numFmtId="178" fontId="14" fillId="0" borderId="10" xfId="57" applyNumberFormat="1" applyFont="1" applyFill="1" applyBorder="1" applyAlignment="1">
      <alignment horizontal="right" vertical="center"/>
    </xf>
    <xf numFmtId="0" fontId="14" fillId="0" borderId="3" xfId="57" applyFont="1" applyFill="1" applyBorder="1" applyAlignment="1">
      <alignment vertical="center"/>
    </xf>
    <xf numFmtId="0" fontId="14" fillId="0" borderId="3" xfId="57" applyFont="1" applyFill="1" applyBorder="1" applyAlignment="1">
      <alignment horizontal="left" vertical="center" indent="2"/>
    </xf>
    <xf numFmtId="179" fontId="14" fillId="0" borderId="10" xfId="52" applyNumberFormat="1" applyFont="1" applyFill="1" applyBorder="1" applyAlignment="1">
      <alignment vertical="center"/>
    </xf>
    <xf numFmtId="178" fontId="16" fillId="0" borderId="3" xfId="57" applyNumberFormat="1" applyFont="1" applyFill="1" applyBorder="1" applyAlignment="1">
      <alignment vertical="center"/>
    </xf>
    <xf numFmtId="176" fontId="14" fillId="0" borderId="3" xfId="57" applyNumberFormat="1" applyFont="1" applyFill="1" applyBorder="1" applyAlignment="1">
      <alignment horizontal="center" vertical="center"/>
    </xf>
    <xf numFmtId="178" fontId="14" fillId="0" borderId="3" xfId="57" applyNumberFormat="1" applyFont="1" applyFill="1" applyBorder="1" applyAlignment="1">
      <alignment vertical="center"/>
    </xf>
    <xf numFmtId="0" fontId="12" fillId="0" borderId="3" xfId="58" applyFont="1" applyFill="1" applyBorder="1" applyAlignment="1"/>
    <xf numFmtId="0" fontId="16" fillId="0" borderId="4" xfId="57" applyFont="1" applyFill="1" applyBorder="1" applyAlignment="1">
      <alignment horizontal="center" vertical="center"/>
    </xf>
    <xf numFmtId="178" fontId="16" fillId="0" borderId="11" xfId="57" applyNumberFormat="1" applyFont="1" applyFill="1" applyBorder="1" applyAlignment="1">
      <alignment horizontal="right" vertical="center"/>
    </xf>
    <xf numFmtId="0" fontId="16" fillId="0" borderId="11" xfId="57" applyFont="1" applyFill="1" applyBorder="1" applyAlignment="1">
      <alignment horizontal="center" vertical="center"/>
    </xf>
    <xf numFmtId="178" fontId="16" fillId="0" borderId="4" xfId="57" applyNumberFormat="1" applyFont="1" applyFill="1" applyBorder="1" applyAlignment="1">
      <alignment vertical="center"/>
    </xf>
    <xf numFmtId="0" fontId="10" fillId="0" borderId="2" xfId="54" applyFont="1" applyFill="1" applyBorder="1" applyAlignment="1">
      <alignment horizontal="center" vertical="center" wrapText="1"/>
    </xf>
    <xf numFmtId="177" fontId="16" fillId="0" borderId="10" xfId="0" applyNumberFormat="1" applyFont="1" applyFill="1" applyBorder="1" applyAlignment="1">
      <alignment horizontal="right" vertical="center"/>
    </xf>
    <xf numFmtId="177" fontId="14" fillId="0" borderId="10" xfId="0" applyNumberFormat="1" applyFont="1" applyFill="1" applyBorder="1" applyAlignment="1">
      <alignment horizontal="right" vertical="center"/>
    </xf>
    <xf numFmtId="0" fontId="14" fillId="0" borderId="10" xfId="0" applyFont="1" applyFill="1" applyBorder="1"/>
    <xf numFmtId="0" fontId="14" fillId="0" borderId="11" xfId="0" applyFont="1" applyFill="1" applyBorder="1" applyAlignment="1">
      <alignment horizontal="right" vertical="center"/>
    </xf>
    <xf numFmtId="0" fontId="1" fillId="2" borderId="0" xfId="58" applyFont="1" applyFill="1" applyBorder="1" applyAlignment="1"/>
    <xf numFmtId="176" fontId="10" fillId="0" borderId="2" xfId="54" applyNumberFormat="1" applyFont="1" applyFill="1" applyBorder="1" applyAlignment="1">
      <alignment horizontal="center" vertical="center" wrapText="1"/>
    </xf>
    <xf numFmtId="177" fontId="20" fillId="0" borderId="9" xfId="51" applyNumberFormat="1" applyFont="1" applyFill="1" applyBorder="1" applyAlignment="1">
      <alignment horizontal="right" vertical="center"/>
    </xf>
    <xf numFmtId="10" fontId="20" fillId="0" borderId="9" xfId="52" applyNumberFormat="1" applyFont="1" applyFill="1" applyBorder="1" applyAlignment="1">
      <alignment horizontal="right" vertical="center"/>
    </xf>
    <xf numFmtId="10" fontId="20" fillId="0" borderId="0" xfId="52" applyNumberFormat="1" applyFont="1" applyFill="1" applyBorder="1" applyAlignment="1">
      <alignment horizontal="right" vertical="center"/>
    </xf>
    <xf numFmtId="10" fontId="20" fillId="0" borderId="10" xfId="52" applyNumberFormat="1" applyFont="1" applyFill="1" applyBorder="1" applyAlignment="1">
      <alignment horizontal="right" vertical="center"/>
    </xf>
    <xf numFmtId="10" fontId="21" fillId="0" borderId="10" xfId="52" applyNumberFormat="1" applyFont="1" applyFill="1" applyBorder="1" applyAlignment="1">
      <alignment horizontal="right" vertical="center"/>
    </xf>
    <xf numFmtId="10" fontId="21" fillId="0" borderId="0" xfId="52" applyNumberFormat="1" applyFont="1" applyFill="1" applyBorder="1" applyAlignment="1">
      <alignment horizontal="right" vertical="center"/>
    </xf>
    <xf numFmtId="10" fontId="21" fillId="0" borderId="0" xfId="54" applyNumberFormat="1" applyFont="1" applyFill="1" applyBorder="1" applyAlignment="1" applyProtection="1">
      <alignment horizontal="right" vertical="center"/>
      <protection locked="0"/>
    </xf>
    <xf numFmtId="10" fontId="20" fillId="0" borderId="0" xfId="54" applyNumberFormat="1" applyFont="1" applyFill="1" applyBorder="1" applyAlignment="1" applyProtection="1">
      <alignment horizontal="right" vertical="center"/>
      <protection locked="0"/>
    </xf>
    <xf numFmtId="10" fontId="21" fillId="0" borderId="10" xfId="52" applyNumberFormat="1" applyFont="1" applyFill="1" applyBorder="1" applyAlignment="1">
      <alignment vertical="center"/>
    </xf>
    <xf numFmtId="10" fontId="21" fillId="0" borderId="0" xfId="54" applyNumberFormat="1" applyFont="1" applyFill="1" applyBorder="1" applyAlignment="1" applyProtection="1">
      <alignment vertical="center"/>
      <protection locked="0"/>
    </xf>
    <xf numFmtId="10" fontId="20" fillId="0" borderId="10" xfId="52" applyNumberFormat="1" applyFont="1" applyFill="1" applyBorder="1" applyAlignment="1">
      <alignment vertical="center"/>
    </xf>
    <xf numFmtId="10" fontId="20" fillId="0" borderId="11" xfId="54" applyNumberFormat="1" applyFont="1" applyFill="1" applyBorder="1" applyAlignment="1" applyProtection="1">
      <alignment horizontal="right" vertical="center"/>
      <protection locked="0"/>
    </xf>
    <xf numFmtId="10" fontId="20" fillId="0" borderId="4" xfId="54" applyNumberFormat="1" applyFont="1" applyFill="1" applyBorder="1" applyAlignment="1" applyProtection="1">
      <alignment horizontal="right" vertical="center"/>
      <protection locked="0"/>
    </xf>
    <xf numFmtId="0" fontId="14" fillId="0" borderId="0" xfId="57" applyFont="1" applyFill="1" applyAlignment="1">
      <alignment horizontal="left" vertical="center" wrapText="1"/>
    </xf>
    <xf numFmtId="177" fontId="14" fillId="0" borderId="3" xfId="57" applyNumberFormat="1" applyFont="1" applyBorder="1" applyAlignment="1">
      <alignment horizontal="right" vertical="center"/>
    </xf>
    <xf numFmtId="177" fontId="14" fillId="0" borderId="10" xfId="55" applyNumberFormat="1" applyFont="1" applyFill="1" applyBorder="1" applyAlignment="1">
      <alignment vertical="center"/>
    </xf>
    <xf numFmtId="177" fontId="14" fillId="0" borderId="3" xfId="58" applyNumberFormat="1" applyFont="1" applyFill="1" applyBorder="1" applyAlignment="1">
      <alignment horizontal="right" vertical="center"/>
    </xf>
    <xf numFmtId="177" fontId="16" fillId="0" borderId="4" xfId="57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/>
    <xf numFmtId="0" fontId="22" fillId="0" borderId="0" xfId="0" applyFont="1" applyFill="1" applyBorder="1" applyAlignment="1">
      <alignment horizontal="distributed"/>
    </xf>
    <xf numFmtId="0" fontId="23" fillId="0" borderId="0" xfId="0" applyFont="1" applyFill="1" applyBorder="1" applyAlignment="1"/>
    <xf numFmtId="0" fontId="24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预算报人大表格（八张快报数） 2 2" xfId="49"/>
    <cellStyle name="好_县市旗测算-新科目（20080626）_民生政策最低支出需求 3 3 2" xfId="50"/>
    <cellStyle name="差_测算结果_财力性转移支付2010年预算参考数 5" xfId="51"/>
    <cellStyle name="差_县市旗测算20080508_财力性转移支付2010年预算参考数 3 2" xfId="52"/>
    <cellStyle name="差_安徽 缺口县区测算(地方填报)1 5 2" xfId="53"/>
    <cellStyle name="40% - Accent5 4 2" xfId="54"/>
    <cellStyle name="常规_2007年地方预算表格（修订2版） 2 2" xfId="55"/>
    <cellStyle name="常规_2007年地方预算表格（修订2版） 2" xfId="56"/>
    <cellStyle name="常规 10 2 2 2 2 2" xfId="57"/>
    <cellStyle name="常规 3" xfId="58"/>
    <cellStyle name="常规_表1-2 2016年一般公共预算收支执行情况表" xfId="59"/>
    <cellStyle name="常规_2007年地方预算表格（修订2版） 4 2 2" xfId="60"/>
    <cellStyle name="常规_2007年地方预算表格（修订2版） 3 2" xfId="61"/>
    <cellStyle name="常规 10 2 2 2 2" xfId="62"/>
    <cellStyle name="常规 4" xfId="63"/>
    <cellStyle name="千位分隔 10" xfId="64"/>
    <cellStyle name="常规 2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0F8FEC\&#38468;&#34920;2&#65306;2015&#24180;&#39033;&#30446;&#24211;&#20998;&#31867;&#27719;&#24635;%20-%20&#27719;&#24635;&#21508;&#22788;&#23460;&#65288;&#33635;&#38196;&#25552;&#20379;1.11&#6528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4892;&#36130;-&#38468;&#20214;2%20&#25163;&#24037;&#25320;&#27454;&#34920;&#26679;-&#22522;&#26412;&#25903;&#20986;(&#34917;&#21457;14&#24180;9&#20010;&#26376;&#21450;13&#26376;&#24037;&#36164;&#24046;&#390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本支出2017(1)"/>
      <sheetName val="基本支出2017(2)"/>
      <sheetName val="专项支出 "/>
      <sheetName val="专项支出  (9)"/>
      <sheetName val="专项支出  (10)"/>
      <sheetName val="专项支出  (11)"/>
      <sheetName val="专项支出  (12)"/>
      <sheetName val="专项支出  (2)"/>
      <sheetName val="基础信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9"/>
  <sheetViews>
    <sheetView topLeftCell="A3" workbookViewId="0">
      <selection activeCell="B12" sqref="B12"/>
    </sheetView>
  </sheetViews>
  <sheetFormatPr defaultColWidth="10.2857142857143" defaultRowHeight="14.25" outlineLevelCol="1"/>
  <cols>
    <col min="1" max="1" width="20.1428571428571" style="170" customWidth="1"/>
    <col min="2" max="2" width="76.8571428571429" style="170" customWidth="1"/>
    <col min="3" max="16384" width="10.2857142857143" style="170"/>
  </cols>
  <sheetData>
    <row r="1" s="170" customFormat="1" ht="18.75" spans="1:2">
      <c r="A1" s="171"/>
      <c r="B1" s="172"/>
    </row>
    <row r="2" s="170" customFormat="1" ht="22.5" spans="1:2">
      <c r="A2" s="173" t="s">
        <v>0</v>
      </c>
      <c r="B2" s="172"/>
    </row>
    <row r="3" s="170" customFormat="1" ht="18.75" spans="1:2">
      <c r="A3" s="174" t="s">
        <v>1</v>
      </c>
      <c r="B3" s="172"/>
    </row>
    <row r="4" s="170" customFormat="1" spans="1:2">
      <c r="A4" s="172"/>
      <c r="B4" s="172"/>
    </row>
    <row r="5" s="170" customFormat="1" spans="1:2">
      <c r="A5" s="172"/>
      <c r="B5" s="172"/>
    </row>
    <row r="6" s="170" customFormat="1" spans="1:2">
      <c r="A6" s="172"/>
      <c r="B6" s="172"/>
    </row>
    <row r="7" s="170" customFormat="1" ht="27" customHeight="1" spans="1:2">
      <c r="A7" s="172"/>
      <c r="B7" s="172"/>
    </row>
    <row r="8" s="170" customFormat="1" spans="1:2">
      <c r="A8" s="172"/>
      <c r="B8" s="172"/>
    </row>
    <row r="9" s="170" customFormat="1" spans="1:2">
      <c r="A9" s="172"/>
      <c r="B9" s="172"/>
    </row>
    <row r="10" s="170" customFormat="1" spans="1:2">
      <c r="A10" s="175" t="s">
        <v>2</v>
      </c>
      <c r="B10" s="175"/>
    </row>
    <row r="11" s="170" customFormat="1" ht="87" customHeight="1" spans="1:2">
      <c r="A11" s="175"/>
      <c r="B11" s="175"/>
    </row>
    <row r="12" s="170" customFormat="1" ht="185" customHeight="1"/>
    <row r="18" s="170" customFormat="1" ht="20.25" spans="1:2">
      <c r="A18" s="176" t="s">
        <v>3</v>
      </c>
      <c r="B18" s="176"/>
    </row>
    <row r="19" s="170" customFormat="1" ht="20.25" spans="1:2">
      <c r="A19" s="177"/>
      <c r="B19" s="177"/>
    </row>
  </sheetData>
  <mergeCells count="3">
    <mergeCell ref="A18:B18"/>
    <mergeCell ref="A19:B19"/>
    <mergeCell ref="A10:B11"/>
  </mergeCells>
  <pageMargins left="0.751388888888889" right="0.751388888888889" top="1" bottom="1" header="0.5" footer="0.5"/>
  <pageSetup paperSize="9" scale="9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146"/>
  <sheetViews>
    <sheetView view="pageBreakPreview" zoomScaleNormal="100" topLeftCell="A90" workbookViewId="0">
      <selection activeCell="A107" sqref="A107"/>
    </sheetView>
  </sheetViews>
  <sheetFormatPr defaultColWidth="9.14285714285714" defaultRowHeight="13.5"/>
  <cols>
    <col min="1" max="1" width="68.2857142857143" style="3" customWidth="1"/>
    <col min="2" max="2" width="15.4285714285714" style="3" customWidth="1"/>
    <col min="3" max="16384" width="9.14285714285714" style="4"/>
  </cols>
  <sheetData>
    <row r="1" s="1" customFormat="1" ht="14.25" spans="1:244">
      <c r="A1" s="5" t="s">
        <v>498</v>
      </c>
      <c r="B1" s="5"/>
      <c r="IJ1" s="4"/>
    </row>
    <row r="2" ht="21" spans="1:244">
      <c r="A2" s="6" t="s">
        <v>499</v>
      </c>
      <c r="B2" s="6"/>
    </row>
    <row r="3" s="1" customFormat="1" ht="19.9" customHeight="1" spans="1:244">
      <c r="A3" s="7"/>
      <c r="B3" s="8" t="s">
        <v>6</v>
      </c>
      <c r="IJ3" s="4"/>
    </row>
    <row r="4" s="2" customFormat="1" ht="28.15" customHeight="1" spans="1:244">
      <c r="A4" s="9" t="s">
        <v>7</v>
      </c>
      <c r="B4" s="10" t="s">
        <v>422</v>
      </c>
    </row>
    <row r="5" ht="27" customHeight="1" spans="1:244">
      <c r="A5" s="11" t="s">
        <v>500</v>
      </c>
      <c r="B5" s="12">
        <f>B6+B17+B27++B55+B57+B62+B79+B106+B108+B115+B140+B142+B145</f>
        <v>72139</v>
      </c>
    </row>
    <row r="6" ht="27" customHeight="1" spans="1:244">
      <c r="A6" s="13" t="s">
        <v>97</v>
      </c>
      <c r="B6" s="12">
        <f>SUM(B7:B16)</f>
        <v>351</v>
      </c>
    </row>
    <row r="7" ht="27" customHeight="1" spans="1:244">
      <c r="A7" s="14" t="s">
        <v>501</v>
      </c>
      <c r="B7" s="15">
        <v>6</v>
      </c>
    </row>
    <row r="8" ht="27" customHeight="1" spans="1:244">
      <c r="A8" s="14" t="s">
        <v>502</v>
      </c>
      <c r="B8" s="15">
        <v>176</v>
      </c>
    </row>
    <row r="9" ht="27" customHeight="1" spans="1:244">
      <c r="A9" s="14" t="s">
        <v>503</v>
      </c>
      <c r="B9" s="15">
        <v>90</v>
      </c>
    </row>
    <row r="10" ht="27" customHeight="1" spans="1:244">
      <c r="A10" s="14" t="s">
        <v>504</v>
      </c>
      <c r="B10" s="15">
        <v>6</v>
      </c>
    </row>
    <row r="11" ht="27" customHeight="1" spans="1:244">
      <c r="A11" s="14" t="s">
        <v>505</v>
      </c>
      <c r="B11" s="15">
        <v>44</v>
      </c>
    </row>
    <row r="12" ht="27" customHeight="1" spans="1:244">
      <c r="A12" s="14" t="s">
        <v>506</v>
      </c>
      <c r="B12" s="15">
        <v>7</v>
      </c>
    </row>
    <row r="13" ht="27" customHeight="1" spans="1:244">
      <c r="A13" s="14" t="s">
        <v>507</v>
      </c>
      <c r="B13" s="15">
        <v>3</v>
      </c>
    </row>
    <row r="14" ht="27" customHeight="1" spans="1:244">
      <c r="A14" s="14" t="s">
        <v>508</v>
      </c>
      <c r="B14" s="15">
        <v>4</v>
      </c>
    </row>
    <row r="15" ht="27" customHeight="1" spans="1:244">
      <c r="A15" s="14" t="s">
        <v>509</v>
      </c>
      <c r="B15" s="15">
        <v>1</v>
      </c>
    </row>
    <row r="16" ht="27" customHeight="1" spans="1:244">
      <c r="A16" s="14" t="s">
        <v>509</v>
      </c>
      <c r="B16" s="15">
        <v>14</v>
      </c>
    </row>
    <row r="17" ht="27" customHeight="1" spans="1:2">
      <c r="A17" s="13" t="s">
        <v>510</v>
      </c>
      <c r="B17" s="15">
        <f>SUM(B18:B26)</f>
        <v>1094</v>
      </c>
    </row>
    <row r="18" ht="27" customHeight="1" spans="1:2">
      <c r="A18" s="14" t="s">
        <v>511</v>
      </c>
      <c r="B18" s="15">
        <v>476</v>
      </c>
    </row>
    <row r="19" ht="27" customHeight="1" spans="1:2">
      <c r="A19" s="14" t="s">
        <v>512</v>
      </c>
      <c r="B19" s="15">
        <v>445</v>
      </c>
    </row>
    <row r="20" ht="27" customHeight="1" spans="1:2">
      <c r="A20" s="14" t="s">
        <v>513</v>
      </c>
      <c r="B20" s="15">
        <v>23</v>
      </c>
    </row>
    <row r="21" ht="27" customHeight="1" spans="1:2">
      <c r="A21" s="14" t="s">
        <v>514</v>
      </c>
      <c r="B21" s="15">
        <v>22</v>
      </c>
    </row>
    <row r="22" ht="27" customHeight="1" spans="1:2">
      <c r="A22" s="14" t="s">
        <v>515</v>
      </c>
      <c r="B22" s="15">
        <v>11</v>
      </c>
    </row>
    <row r="23" ht="27" customHeight="1" spans="1:2">
      <c r="A23" s="14" t="s">
        <v>516</v>
      </c>
      <c r="B23" s="15">
        <v>41</v>
      </c>
    </row>
    <row r="24" ht="27" customHeight="1" spans="1:2">
      <c r="A24" s="14" t="s">
        <v>517</v>
      </c>
      <c r="B24" s="15">
        <v>20</v>
      </c>
    </row>
    <row r="25" ht="27" customHeight="1" spans="1:2">
      <c r="A25" s="14" t="s">
        <v>518</v>
      </c>
      <c r="B25" s="15">
        <v>15</v>
      </c>
    </row>
    <row r="26" ht="27" customHeight="1" spans="1:2">
      <c r="A26" s="14" t="s">
        <v>519</v>
      </c>
      <c r="B26" s="15">
        <v>41</v>
      </c>
    </row>
    <row r="27" ht="27" customHeight="1" spans="1:2">
      <c r="A27" s="13" t="s">
        <v>520</v>
      </c>
      <c r="B27" s="12">
        <f>SUM(B28:B54)</f>
        <v>9500</v>
      </c>
    </row>
    <row r="28" ht="27" customHeight="1" spans="1:2">
      <c r="A28" s="14" t="s">
        <v>521</v>
      </c>
      <c r="B28" s="15">
        <v>197</v>
      </c>
    </row>
    <row r="29" ht="27" customHeight="1" spans="1:2">
      <c r="A29" s="14" t="s">
        <v>522</v>
      </c>
      <c r="B29" s="15">
        <v>11</v>
      </c>
    </row>
    <row r="30" ht="27" customHeight="1" spans="1:2">
      <c r="A30" s="14" t="s">
        <v>523</v>
      </c>
      <c r="B30" s="15">
        <v>90</v>
      </c>
    </row>
    <row r="31" ht="27" customHeight="1" spans="1:2">
      <c r="A31" s="14" t="s">
        <v>524</v>
      </c>
      <c r="B31" s="15">
        <v>55</v>
      </c>
    </row>
    <row r="32" ht="27" customHeight="1" spans="1:2">
      <c r="A32" s="14" t="s">
        <v>525</v>
      </c>
      <c r="B32" s="15">
        <v>13</v>
      </c>
    </row>
    <row r="33" ht="27" customHeight="1" spans="1:2">
      <c r="A33" s="14" t="s">
        <v>526</v>
      </c>
      <c r="B33" s="15">
        <v>15</v>
      </c>
    </row>
    <row r="34" ht="27" customHeight="1" spans="1:2">
      <c r="A34" s="14" t="s">
        <v>527</v>
      </c>
      <c r="B34" s="15">
        <v>50</v>
      </c>
    </row>
    <row r="35" ht="27" customHeight="1" spans="1:2">
      <c r="A35" s="14" t="s">
        <v>528</v>
      </c>
      <c r="B35" s="15">
        <v>3172</v>
      </c>
    </row>
    <row r="36" ht="27" customHeight="1" spans="1:2">
      <c r="A36" s="14" t="s">
        <v>529</v>
      </c>
      <c r="B36" s="15">
        <v>104</v>
      </c>
    </row>
    <row r="37" ht="27" customHeight="1" spans="1:2">
      <c r="A37" s="14" t="s">
        <v>530</v>
      </c>
      <c r="B37" s="15">
        <v>2827</v>
      </c>
    </row>
    <row r="38" ht="27" customHeight="1" spans="1:2">
      <c r="A38" s="14" t="s">
        <v>531</v>
      </c>
      <c r="B38" s="15">
        <v>46</v>
      </c>
    </row>
    <row r="39" ht="27" customHeight="1" spans="1:2">
      <c r="A39" s="14" t="s">
        <v>532</v>
      </c>
      <c r="B39" s="15">
        <v>14</v>
      </c>
    </row>
    <row r="40" ht="27" customHeight="1" spans="1:2">
      <c r="A40" s="14" t="s">
        <v>533</v>
      </c>
      <c r="B40" s="15">
        <v>4</v>
      </c>
    </row>
    <row r="41" ht="27" customHeight="1" spans="1:2">
      <c r="A41" s="14" t="s">
        <v>534</v>
      </c>
      <c r="B41" s="15">
        <v>437</v>
      </c>
    </row>
    <row r="42" ht="27" customHeight="1" spans="1:2">
      <c r="A42" s="14" t="s">
        <v>535</v>
      </c>
      <c r="B42" s="15">
        <v>429</v>
      </c>
    </row>
    <row r="43" ht="27" customHeight="1" spans="1:2">
      <c r="A43" s="14" t="s">
        <v>536</v>
      </c>
      <c r="B43" s="15">
        <v>346</v>
      </c>
    </row>
    <row r="44" ht="27" customHeight="1" spans="1:2">
      <c r="A44" s="14" t="s">
        <v>537</v>
      </c>
      <c r="B44" s="15">
        <v>30</v>
      </c>
    </row>
    <row r="45" ht="27" customHeight="1" spans="1:2">
      <c r="A45" s="14" t="s">
        <v>538</v>
      </c>
      <c r="B45" s="15">
        <v>20</v>
      </c>
    </row>
    <row r="46" ht="27" customHeight="1" spans="1:2">
      <c r="A46" s="14" t="s">
        <v>539</v>
      </c>
      <c r="B46" s="15">
        <v>294</v>
      </c>
    </row>
    <row r="47" ht="27" customHeight="1" spans="1:2">
      <c r="A47" s="14" t="s">
        <v>540</v>
      </c>
      <c r="B47" s="15">
        <v>3</v>
      </c>
    </row>
    <row r="48" ht="27" customHeight="1" spans="1:2">
      <c r="A48" s="14" t="s">
        <v>541</v>
      </c>
      <c r="B48" s="15">
        <v>185</v>
      </c>
    </row>
    <row r="49" ht="27" customHeight="1" spans="1:2">
      <c r="A49" s="14" t="s">
        <v>542</v>
      </c>
      <c r="B49" s="15">
        <v>23</v>
      </c>
    </row>
    <row r="50" ht="27" customHeight="1" spans="1:2">
      <c r="A50" s="14" t="s">
        <v>543</v>
      </c>
      <c r="B50" s="15">
        <v>49</v>
      </c>
    </row>
    <row r="51" ht="27" customHeight="1" spans="1:2">
      <c r="A51" s="14" t="s">
        <v>544</v>
      </c>
      <c r="B51" s="15">
        <v>284</v>
      </c>
    </row>
    <row r="52" ht="27" customHeight="1" spans="1:2">
      <c r="A52" s="14" t="s">
        <v>545</v>
      </c>
      <c r="B52" s="15">
        <v>484</v>
      </c>
    </row>
    <row r="53" ht="27" customHeight="1" spans="1:2">
      <c r="A53" s="14" t="s">
        <v>546</v>
      </c>
      <c r="B53" s="15">
        <v>15</v>
      </c>
    </row>
    <row r="54" ht="27" customHeight="1" spans="1:2">
      <c r="A54" s="14" t="s">
        <v>547</v>
      </c>
      <c r="B54" s="15">
        <v>303</v>
      </c>
    </row>
    <row r="55" ht="27" customHeight="1" spans="1:2">
      <c r="A55" s="13" t="s">
        <v>548</v>
      </c>
      <c r="B55" s="15">
        <v>16</v>
      </c>
    </row>
    <row r="56" ht="27" customHeight="1" spans="1:2">
      <c r="A56" s="14" t="s">
        <v>549</v>
      </c>
      <c r="B56" s="15">
        <v>16</v>
      </c>
    </row>
    <row r="57" ht="27" customHeight="1" spans="1:2">
      <c r="A57" s="13" t="s">
        <v>550</v>
      </c>
      <c r="B57" s="12">
        <f>SUM(B58:B61)</f>
        <v>59</v>
      </c>
    </row>
    <row r="58" ht="27" customHeight="1" spans="1:2">
      <c r="A58" s="14" t="s">
        <v>551</v>
      </c>
      <c r="B58" s="15">
        <v>9</v>
      </c>
    </row>
    <row r="59" ht="27" customHeight="1" spans="1:2">
      <c r="A59" s="14" t="s">
        <v>552</v>
      </c>
      <c r="B59" s="15">
        <v>14</v>
      </c>
    </row>
    <row r="60" ht="27" customHeight="1" spans="1:2">
      <c r="A60" s="14" t="s">
        <v>553</v>
      </c>
      <c r="B60" s="15">
        <v>28</v>
      </c>
    </row>
    <row r="61" ht="27" customHeight="1" spans="1:2">
      <c r="A61" s="14" t="s">
        <v>554</v>
      </c>
      <c r="B61" s="15">
        <v>8</v>
      </c>
    </row>
    <row r="62" ht="27" customHeight="1" spans="1:2">
      <c r="A62" s="13" t="s">
        <v>555</v>
      </c>
      <c r="B62" s="12">
        <f>SUM(B63:B78)</f>
        <v>21402</v>
      </c>
    </row>
    <row r="63" ht="27" customHeight="1" spans="1:2">
      <c r="A63" s="14" t="s">
        <v>556</v>
      </c>
      <c r="B63" s="15">
        <v>251</v>
      </c>
    </row>
    <row r="64" ht="27" customHeight="1" spans="1:2">
      <c r="A64" s="14" t="s">
        <v>557</v>
      </c>
      <c r="B64" s="15">
        <v>3197</v>
      </c>
    </row>
    <row r="65" ht="27" customHeight="1" spans="1:2">
      <c r="A65" s="14" t="s">
        <v>558</v>
      </c>
      <c r="B65" s="15">
        <v>708</v>
      </c>
    </row>
    <row r="66" ht="27" customHeight="1" spans="1:2">
      <c r="A66" s="14" t="s">
        <v>559</v>
      </c>
      <c r="B66" s="15">
        <v>1</v>
      </c>
    </row>
    <row r="67" ht="27" customHeight="1" spans="1:2">
      <c r="A67" s="14" t="s">
        <v>560</v>
      </c>
      <c r="B67" s="15">
        <v>954</v>
      </c>
    </row>
    <row r="68" ht="27" customHeight="1" spans="1:2">
      <c r="A68" s="14" t="s">
        <v>561</v>
      </c>
      <c r="B68" s="15">
        <v>2870</v>
      </c>
    </row>
    <row r="69" ht="27" customHeight="1" spans="1:2">
      <c r="A69" s="14" t="s">
        <v>562</v>
      </c>
      <c r="B69" s="15">
        <v>45</v>
      </c>
    </row>
    <row r="70" ht="27" customHeight="1" spans="1:2">
      <c r="A70" s="14" t="s">
        <v>563</v>
      </c>
      <c r="B70" s="15">
        <v>986</v>
      </c>
    </row>
    <row r="71" ht="27" customHeight="1" spans="1:2">
      <c r="A71" s="14" t="s">
        <v>564</v>
      </c>
      <c r="B71" s="15">
        <v>522</v>
      </c>
    </row>
    <row r="72" ht="27" customHeight="1" spans="1:2">
      <c r="A72" s="14" t="s">
        <v>565</v>
      </c>
      <c r="B72" s="15">
        <v>180</v>
      </c>
    </row>
    <row r="73" ht="27" customHeight="1" spans="1:2">
      <c r="A73" s="14" t="s">
        <v>566</v>
      </c>
      <c r="B73" s="15">
        <v>1677</v>
      </c>
    </row>
    <row r="74" ht="27" customHeight="1" spans="1:2">
      <c r="A74" s="14" t="s">
        <v>567</v>
      </c>
      <c r="B74" s="15">
        <v>8343</v>
      </c>
    </row>
    <row r="75" ht="27" customHeight="1" spans="1:2">
      <c r="A75" s="14" t="s">
        <v>568</v>
      </c>
      <c r="B75" s="15">
        <v>1451</v>
      </c>
    </row>
    <row r="76" ht="27" customHeight="1" spans="1:2">
      <c r="A76" s="14" t="s">
        <v>569</v>
      </c>
      <c r="B76" s="15">
        <v>96</v>
      </c>
    </row>
    <row r="77" ht="27" customHeight="1" spans="1:2">
      <c r="A77" s="14" t="s">
        <v>570</v>
      </c>
      <c r="B77" s="15">
        <v>91</v>
      </c>
    </row>
    <row r="78" ht="27" customHeight="1" spans="1:2">
      <c r="A78" s="14" t="s">
        <v>571</v>
      </c>
      <c r="B78" s="15">
        <v>30</v>
      </c>
    </row>
    <row r="79" ht="27" customHeight="1" spans="1:2">
      <c r="A79" s="13" t="s">
        <v>572</v>
      </c>
      <c r="B79" s="12">
        <f>SUM(B80:B105)</f>
        <v>29006</v>
      </c>
    </row>
    <row r="80" ht="27" customHeight="1" spans="1:2">
      <c r="A80" s="14" t="s">
        <v>573</v>
      </c>
      <c r="B80" s="15">
        <v>1634</v>
      </c>
    </row>
    <row r="81" ht="27" customHeight="1" spans="1:2">
      <c r="A81" s="14" t="s">
        <v>574</v>
      </c>
      <c r="B81" s="15">
        <v>8</v>
      </c>
    </row>
    <row r="82" ht="27" customHeight="1" spans="1:2">
      <c r="A82" s="14" t="s">
        <v>575</v>
      </c>
      <c r="B82" s="15">
        <v>5234</v>
      </c>
    </row>
    <row r="83" ht="27" customHeight="1" spans="1:2">
      <c r="A83" s="14" t="s">
        <v>576</v>
      </c>
      <c r="B83" s="15">
        <v>12623</v>
      </c>
    </row>
    <row r="84" ht="27" customHeight="1" spans="1:2">
      <c r="A84" s="14" t="s">
        <v>577</v>
      </c>
      <c r="B84" s="15">
        <v>42</v>
      </c>
    </row>
    <row r="85" ht="27" customHeight="1" spans="1:2">
      <c r="A85" s="14" t="s">
        <v>578</v>
      </c>
      <c r="B85" s="15">
        <v>542</v>
      </c>
    </row>
    <row r="86" ht="27" customHeight="1" spans="1:2">
      <c r="A86" s="14" t="s">
        <v>579</v>
      </c>
      <c r="B86" s="15">
        <v>168</v>
      </c>
    </row>
    <row r="87" ht="27" customHeight="1" spans="1:2">
      <c r="A87" s="14" t="s">
        <v>580</v>
      </c>
      <c r="B87" s="15">
        <v>48</v>
      </c>
    </row>
    <row r="88" ht="27" customHeight="1" spans="1:2">
      <c r="A88" s="14" t="s">
        <v>581</v>
      </c>
      <c r="B88" s="15">
        <v>10</v>
      </c>
    </row>
    <row r="89" ht="27" customHeight="1" spans="1:2">
      <c r="A89" s="14" t="s">
        <v>582</v>
      </c>
      <c r="B89" s="15">
        <v>258</v>
      </c>
    </row>
    <row r="90" ht="27" customHeight="1" spans="1:2">
      <c r="A90" s="14" t="s">
        <v>583</v>
      </c>
      <c r="B90" s="15">
        <v>49</v>
      </c>
    </row>
    <row r="91" ht="27" customHeight="1" spans="1:2">
      <c r="A91" s="14" t="s">
        <v>584</v>
      </c>
      <c r="B91" s="15">
        <v>3172</v>
      </c>
    </row>
    <row r="92" ht="27" customHeight="1" spans="1:2">
      <c r="A92" s="14" t="s">
        <v>585</v>
      </c>
      <c r="B92" s="15">
        <v>78</v>
      </c>
    </row>
    <row r="93" ht="27" customHeight="1" spans="1:2">
      <c r="A93" s="14" t="s">
        <v>586</v>
      </c>
      <c r="B93" s="15">
        <v>19</v>
      </c>
    </row>
    <row r="94" ht="27" customHeight="1" spans="1:2">
      <c r="A94" s="14" t="s">
        <v>587</v>
      </c>
      <c r="B94" s="15">
        <v>394</v>
      </c>
    </row>
    <row r="95" ht="27" customHeight="1" spans="1:2">
      <c r="A95" s="14" t="s">
        <v>588</v>
      </c>
      <c r="B95" s="15">
        <v>335</v>
      </c>
    </row>
    <row r="96" ht="27" customHeight="1" spans="1:2">
      <c r="A96" s="14" t="s">
        <v>589</v>
      </c>
      <c r="B96" s="15">
        <v>97</v>
      </c>
    </row>
    <row r="97" ht="27" customHeight="1" spans="1:2">
      <c r="A97" s="14" t="s">
        <v>590</v>
      </c>
      <c r="B97" s="15">
        <v>186</v>
      </c>
    </row>
    <row r="98" ht="27" customHeight="1" spans="1:2">
      <c r="A98" s="14" t="s">
        <v>591</v>
      </c>
      <c r="B98" s="15">
        <v>80</v>
      </c>
    </row>
    <row r="99" ht="27" customHeight="1" spans="1:2">
      <c r="A99" s="14" t="s">
        <v>592</v>
      </c>
      <c r="B99" s="15">
        <v>3</v>
      </c>
    </row>
    <row r="100" ht="27" customHeight="1" spans="1:2">
      <c r="A100" s="14" t="s">
        <v>593</v>
      </c>
      <c r="B100" s="15">
        <v>1106</v>
      </c>
    </row>
    <row r="101" ht="27" customHeight="1" spans="1:2">
      <c r="A101" s="14" t="s">
        <v>594</v>
      </c>
      <c r="B101" s="15">
        <v>8</v>
      </c>
    </row>
    <row r="102" ht="27" customHeight="1" spans="1:2">
      <c r="A102" s="14" t="s">
        <v>595</v>
      </c>
      <c r="B102" s="15">
        <v>3</v>
      </c>
    </row>
    <row r="103" ht="27" customHeight="1" spans="1:2">
      <c r="A103" s="14" t="s">
        <v>596</v>
      </c>
      <c r="B103" s="15">
        <v>2866</v>
      </c>
    </row>
    <row r="104" ht="27" customHeight="1" spans="1:2">
      <c r="A104" s="14" t="s">
        <v>597</v>
      </c>
      <c r="B104" s="15">
        <v>21</v>
      </c>
    </row>
    <row r="105" ht="27" customHeight="1" spans="1:2">
      <c r="A105" s="14" t="s">
        <v>598</v>
      </c>
      <c r="B105" s="15">
        <v>22</v>
      </c>
    </row>
    <row r="106" ht="27" customHeight="1" spans="1:2">
      <c r="A106" s="13" t="s">
        <v>599</v>
      </c>
      <c r="B106" s="12">
        <v>3230</v>
      </c>
    </row>
    <row r="107" ht="27" customHeight="1" spans="1:2">
      <c r="A107" s="14" t="s">
        <v>600</v>
      </c>
      <c r="B107" s="15">
        <v>3230</v>
      </c>
    </row>
    <row r="108" ht="27" customHeight="1" spans="1:2">
      <c r="A108" s="13" t="s">
        <v>601</v>
      </c>
      <c r="B108" s="12">
        <f>SUM(B109:B114)</f>
        <v>823</v>
      </c>
    </row>
    <row r="109" ht="27" customHeight="1" spans="1:2">
      <c r="A109" s="14" t="s">
        <v>602</v>
      </c>
      <c r="B109" s="15">
        <v>12</v>
      </c>
    </row>
    <row r="110" ht="27" customHeight="1" spans="1:2">
      <c r="A110" s="14" t="s">
        <v>603</v>
      </c>
      <c r="B110" s="15">
        <v>389</v>
      </c>
    </row>
    <row r="111" ht="27" customHeight="1" spans="1:2">
      <c r="A111" s="14" t="s">
        <v>604</v>
      </c>
      <c r="B111" s="15">
        <v>1</v>
      </c>
    </row>
    <row r="112" ht="27" customHeight="1" spans="1:2">
      <c r="A112" s="14" t="s">
        <v>605</v>
      </c>
      <c r="B112" s="15">
        <v>111</v>
      </c>
    </row>
    <row r="113" ht="27" customHeight="1" spans="1:2">
      <c r="A113" s="14" t="s">
        <v>606</v>
      </c>
      <c r="B113" s="15">
        <v>240</v>
      </c>
    </row>
    <row r="114" ht="27" customHeight="1" spans="1:2">
      <c r="A114" s="14" t="s">
        <v>607</v>
      </c>
      <c r="B114" s="15">
        <v>70</v>
      </c>
    </row>
    <row r="115" ht="27" customHeight="1" spans="1:2">
      <c r="A115" s="13" t="s">
        <v>608</v>
      </c>
      <c r="B115" s="12">
        <f>SUM(B116:B139)</f>
        <v>6393</v>
      </c>
    </row>
    <row r="116" ht="27" customHeight="1" spans="1:2">
      <c r="A116" s="14" t="s">
        <v>609</v>
      </c>
      <c r="B116" s="15">
        <v>75</v>
      </c>
    </row>
    <row r="117" ht="27" customHeight="1" spans="1:2">
      <c r="A117" s="14" t="s">
        <v>610</v>
      </c>
      <c r="B117" s="15">
        <v>233</v>
      </c>
    </row>
    <row r="118" ht="27" customHeight="1" spans="1:2">
      <c r="A118" s="14" t="s">
        <v>611</v>
      </c>
      <c r="B118" s="15">
        <v>816</v>
      </c>
    </row>
    <row r="119" ht="27" customHeight="1" spans="1:2">
      <c r="A119" s="14" t="s">
        <v>612</v>
      </c>
      <c r="B119" s="15">
        <v>212</v>
      </c>
    </row>
    <row r="120" ht="27" customHeight="1" spans="1:2">
      <c r="A120" s="14" t="s">
        <v>613</v>
      </c>
      <c r="B120" s="15">
        <v>1</v>
      </c>
    </row>
    <row r="121" ht="27" customHeight="1" spans="1:2">
      <c r="A121" s="14" t="s">
        <v>614</v>
      </c>
      <c r="B121" s="15">
        <v>425</v>
      </c>
    </row>
    <row r="122" ht="27" customHeight="1" spans="1:2">
      <c r="A122" s="14" t="s">
        <v>615</v>
      </c>
      <c r="B122" s="15">
        <v>25</v>
      </c>
    </row>
    <row r="123" ht="27" customHeight="1" spans="1:2">
      <c r="A123" s="14" t="s">
        <v>616</v>
      </c>
      <c r="B123" s="15">
        <v>6</v>
      </c>
    </row>
    <row r="124" ht="27" customHeight="1" spans="1:2">
      <c r="A124" s="14" t="s">
        <v>617</v>
      </c>
      <c r="B124" s="15">
        <v>503</v>
      </c>
    </row>
    <row r="125" ht="27" customHeight="1" spans="1:2">
      <c r="A125" s="14" t="s">
        <v>618</v>
      </c>
      <c r="B125" s="15">
        <v>840</v>
      </c>
    </row>
    <row r="126" ht="27" customHeight="1" spans="1:2">
      <c r="A126" s="14" t="s">
        <v>619</v>
      </c>
      <c r="B126" s="15">
        <v>14</v>
      </c>
    </row>
    <row r="127" ht="27" customHeight="1" spans="1:2">
      <c r="A127" s="14" t="s">
        <v>620</v>
      </c>
      <c r="B127" s="15">
        <v>12</v>
      </c>
    </row>
    <row r="128" ht="27" customHeight="1" spans="1:2">
      <c r="A128" s="14" t="s">
        <v>621</v>
      </c>
      <c r="B128" s="15">
        <v>11</v>
      </c>
    </row>
    <row r="129" ht="27" customHeight="1" spans="1:2">
      <c r="A129" s="14" t="s">
        <v>622</v>
      </c>
      <c r="B129" s="15">
        <v>855</v>
      </c>
    </row>
    <row r="130" ht="27" customHeight="1" spans="1:2">
      <c r="A130" s="14" t="s">
        <v>623</v>
      </c>
      <c r="B130" s="15">
        <v>345</v>
      </c>
    </row>
    <row r="131" ht="27" customHeight="1" spans="1:2">
      <c r="A131" s="14" t="s">
        <v>624</v>
      </c>
      <c r="B131" s="15">
        <v>712</v>
      </c>
    </row>
    <row r="132" ht="27" customHeight="1" spans="1:2">
      <c r="A132" s="14" t="s">
        <v>625</v>
      </c>
      <c r="B132" s="15">
        <v>85</v>
      </c>
    </row>
    <row r="133" ht="27" customHeight="1" spans="1:2">
      <c r="A133" s="14" t="s">
        <v>626</v>
      </c>
      <c r="B133" s="15">
        <v>90</v>
      </c>
    </row>
    <row r="134" ht="27" customHeight="1" spans="1:2">
      <c r="A134" s="14" t="s">
        <v>627</v>
      </c>
      <c r="B134" s="15">
        <v>566</v>
      </c>
    </row>
    <row r="135" ht="27" customHeight="1" spans="1:2">
      <c r="A135" s="14" t="s">
        <v>628</v>
      </c>
      <c r="B135" s="15">
        <v>22</v>
      </c>
    </row>
    <row r="136" ht="27" customHeight="1" spans="1:2">
      <c r="A136" s="14" t="s">
        <v>629</v>
      </c>
      <c r="B136" s="15">
        <v>5</v>
      </c>
    </row>
    <row r="137" ht="27" customHeight="1" spans="1:2">
      <c r="A137" s="14" t="s">
        <v>630</v>
      </c>
      <c r="B137" s="15">
        <v>9</v>
      </c>
    </row>
    <row r="138" ht="27" customHeight="1" spans="1:2">
      <c r="A138" s="14" t="s">
        <v>631</v>
      </c>
      <c r="B138" s="15">
        <v>10</v>
      </c>
    </row>
    <row r="139" ht="26" customHeight="1" spans="1:2">
      <c r="A139" s="14" t="s">
        <v>632</v>
      </c>
      <c r="B139" s="15">
        <v>521</v>
      </c>
    </row>
    <row r="140" ht="27" customHeight="1" spans="1:2">
      <c r="A140" s="13" t="s">
        <v>633</v>
      </c>
      <c r="B140" s="12">
        <v>92</v>
      </c>
    </row>
    <row r="141" ht="27" customHeight="1" spans="1:2">
      <c r="A141" s="14" t="s">
        <v>634</v>
      </c>
      <c r="B141" s="15">
        <v>92</v>
      </c>
    </row>
    <row r="142" ht="27" customHeight="1" spans="1:2">
      <c r="A142" s="13" t="s">
        <v>635</v>
      </c>
      <c r="B142" s="12">
        <f>B143+B144</f>
        <v>111</v>
      </c>
    </row>
    <row r="143" ht="27" customHeight="1" spans="1:2">
      <c r="A143" s="14" t="s">
        <v>636</v>
      </c>
      <c r="B143" s="15">
        <v>107</v>
      </c>
    </row>
    <row r="144" ht="27" customHeight="1" spans="1:2">
      <c r="A144" s="14" t="s">
        <v>637</v>
      </c>
      <c r="B144" s="15">
        <v>4</v>
      </c>
    </row>
    <row r="145" ht="27" customHeight="1" spans="1:2">
      <c r="A145" s="13" t="s">
        <v>638</v>
      </c>
      <c r="B145" s="12">
        <v>62</v>
      </c>
    </row>
    <row r="146" ht="27" customHeight="1" spans="1:2">
      <c r="A146" s="16" t="s">
        <v>639</v>
      </c>
      <c r="B146" s="17">
        <v>62</v>
      </c>
    </row>
  </sheetData>
  <autoFilter xmlns:etc="http://www.wps.cn/officeDocument/2017/etCustomData" ref="A4:IJ146" etc:filterBottomFollowUsedRange="0">
    <extLst/>
  </autoFilter>
  <mergeCells count="1">
    <mergeCell ref="A2:B2"/>
  </mergeCells>
  <printOptions horizontalCentered="1"/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view="pageBreakPreview" zoomScaleNormal="100" workbookViewId="0">
      <selection activeCell="B17" sqref="B17:B20"/>
    </sheetView>
  </sheetViews>
  <sheetFormatPr defaultColWidth="9.14285714285714" defaultRowHeight="14.25" outlineLevelCol="3"/>
  <cols>
    <col min="1" max="1" width="36" style="126" customWidth="1"/>
    <col min="2" max="2" width="15" style="126" customWidth="1"/>
    <col min="3" max="3" width="36" style="126" customWidth="1"/>
    <col min="4" max="4" width="11.4285714285714" style="126" customWidth="1"/>
    <col min="5" max="16384" width="9.14285714285714" style="84"/>
  </cols>
  <sheetData>
    <row r="1" spans="1:4">
      <c r="A1" s="20" t="s">
        <v>4</v>
      </c>
      <c r="B1" s="20"/>
      <c r="C1" s="58"/>
      <c r="D1" s="58"/>
    </row>
    <row r="2" ht="21" spans="1:4">
      <c r="A2" s="127" t="s">
        <v>5</v>
      </c>
      <c r="B2" s="127"/>
      <c r="C2" s="127"/>
      <c r="D2" s="127"/>
    </row>
    <row r="3" ht="18" customHeight="1" spans="1:4">
      <c r="A3" s="128"/>
      <c r="B3" s="128"/>
      <c r="C3" s="128"/>
      <c r="D3" s="25" t="s">
        <v>6</v>
      </c>
    </row>
    <row r="4" ht="23.1" customHeight="1" spans="1:4">
      <c r="A4" s="129" t="s">
        <v>7</v>
      </c>
      <c r="B4" s="68" t="s">
        <v>8</v>
      </c>
      <c r="C4" s="68" t="s">
        <v>7</v>
      </c>
      <c r="D4" s="68" t="s">
        <v>8</v>
      </c>
    </row>
    <row r="5" ht="23.1" customHeight="1" spans="1:4">
      <c r="A5" s="119" t="s">
        <v>9</v>
      </c>
      <c r="B5" s="130">
        <v>122377</v>
      </c>
      <c r="C5" s="119" t="s">
        <v>10</v>
      </c>
      <c r="D5" s="166">
        <v>357287</v>
      </c>
    </row>
    <row r="6" ht="23.1" customHeight="1" spans="1:4">
      <c r="A6" s="132" t="s">
        <v>11</v>
      </c>
      <c r="B6" s="133">
        <v>58974</v>
      </c>
      <c r="C6" s="134" t="s">
        <v>12</v>
      </c>
      <c r="D6" s="131">
        <v>3653</v>
      </c>
    </row>
    <row r="7" ht="23.1" customHeight="1" spans="1:4">
      <c r="A7" s="132" t="s">
        <v>13</v>
      </c>
      <c r="B7" s="133">
        <v>63403</v>
      </c>
      <c r="C7" s="135"/>
      <c r="D7" s="131"/>
    </row>
    <row r="8" ht="23.1" customHeight="1" spans="1:4">
      <c r="A8" s="119" t="s">
        <v>14</v>
      </c>
      <c r="B8" s="133">
        <v>195987</v>
      </c>
      <c r="C8" s="119" t="s">
        <v>15</v>
      </c>
      <c r="D8" s="131"/>
    </row>
    <row r="9" ht="23.1" customHeight="1" spans="1:4">
      <c r="A9" s="132" t="s">
        <v>16</v>
      </c>
      <c r="B9" s="133">
        <v>4516</v>
      </c>
      <c r="C9" s="135" t="s">
        <v>17</v>
      </c>
      <c r="D9" s="131"/>
    </row>
    <row r="10" ht="23.1" customHeight="1" spans="1:4">
      <c r="A10" s="132" t="s">
        <v>18</v>
      </c>
      <c r="B10" s="133">
        <v>172928</v>
      </c>
      <c r="C10" s="135" t="s">
        <v>19</v>
      </c>
      <c r="D10" s="131"/>
    </row>
    <row r="11" ht="23.1" customHeight="1" spans="1:4">
      <c r="A11" s="132" t="s">
        <v>20</v>
      </c>
      <c r="B11" s="133">
        <v>18543</v>
      </c>
      <c r="C11" s="135" t="s">
        <v>21</v>
      </c>
      <c r="D11" s="131"/>
    </row>
    <row r="12" ht="23.1" customHeight="1" spans="1:4">
      <c r="A12" s="119" t="s">
        <v>22</v>
      </c>
      <c r="B12" s="133"/>
      <c r="C12" s="119" t="s">
        <v>23</v>
      </c>
      <c r="D12" s="166">
        <v>48011</v>
      </c>
    </row>
    <row r="13" ht="23.1" customHeight="1" spans="1:4">
      <c r="A13" s="132" t="s">
        <v>24</v>
      </c>
      <c r="B13" s="133"/>
      <c r="C13" s="135" t="s">
        <v>25</v>
      </c>
      <c r="D13" s="166"/>
    </row>
    <row r="14" ht="23.1" customHeight="1" spans="1:4">
      <c r="A14" s="132" t="s">
        <v>26</v>
      </c>
      <c r="B14" s="133"/>
      <c r="C14" s="135" t="s">
        <v>27</v>
      </c>
      <c r="D14" s="166"/>
    </row>
    <row r="15" ht="23.1" customHeight="1" spans="1:4">
      <c r="A15" s="119" t="s">
        <v>28</v>
      </c>
      <c r="B15" s="133">
        <v>1045</v>
      </c>
      <c r="C15" s="119" t="s">
        <v>29</v>
      </c>
      <c r="D15" s="131"/>
    </row>
    <row r="16" ht="23.1" customHeight="1" spans="1:4">
      <c r="A16" s="119" t="s">
        <v>30</v>
      </c>
      <c r="B16" s="133">
        <v>100345</v>
      </c>
      <c r="C16" s="119" t="s">
        <v>31</v>
      </c>
      <c r="D16" s="131"/>
    </row>
    <row r="17" ht="23.1" customHeight="1" spans="1:4">
      <c r="A17" s="132" t="s">
        <v>32</v>
      </c>
      <c r="B17" s="167">
        <v>876</v>
      </c>
      <c r="C17" s="119" t="s">
        <v>33</v>
      </c>
      <c r="D17" s="131"/>
    </row>
    <row r="18" ht="23.1" customHeight="1" spans="1:4">
      <c r="A18" s="132" t="s">
        <v>34</v>
      </c>
      <c r="B18" s="136">
        <v>955</v>
      </c>
      <c r="C18" s="119" t="s">
        <v>35</v>
      </c>
      <c r="D18" s="131">
        <v>493</v>
      </c>
    </row>
    <row r="19" ht="23.1" customHeight="1" spans="1:4">
      <c r="A19" s="132" t="s">
        <v>36</v>
      </c>
      <c r="B19" s="133">
        <f>B16-B17-B18</f>
        <v>98514</v>
      </c>
      <c r="C19" s="119" t="s">
        <v>37</v>
      </c>
      <c r="D19" s="131"/>
    </row>
    <row r="20" ht="23.1" customHeight="1" spans="1:4">
      <c r="A20" s="119" t="s">
        <v>38</v>
      </c>
      <c r="B20" s="133">
        <v>26000</v>
      </c>
      <c r="C20" s="137" t="s">
        <v>39</v>
      </c>
      <c r="D20" s="131">
        <v>5000</v>
      </c>
    </row>
    <row r="21" ht="23.1" customHeight="1" spans="1:4">
      <c r="A21" s="120" t="s">
        <v>40</v>
      </c>
      <c r="B21" s="133">
        <v>21000</v>
      </c>
      <c r="C21" s="119"/>
      <c r="D21" s="131"/>
    </row>
    <row r="22" ht="28" customHeight="1" spans="1:4">
      <c r="A22" s="120" t="s">
        <v>41</v>
      </c>
      <c r="B22" s="133"/>
      <c r="C22" s="139"/>
      <c r="D22" s="131"/>
    </row>
    <row r="23" ht="23.1" customHeight="1" spans="1:4">
      <c r="A23" s="120" t="s">
        <v>42</v>
      </c>
      <c r="B23" s="133">
        <v>5000</v>
      </c>
      <c r="C23" s="137"/>
      <c r="D23" s="131"/>
    </row>
    <row r="24" ht="23.1" customHeight="1" spans="1:4">
      <c r="A24" s="119" t="s">
        <v>43</v>
      </c>
      <c r="B24" s="133"/>
      <c r="C24" s="137" t="s">
        <v>44</v>
      </c>
      <c r="D24" s="168">
        <f>D18+D12+D5+D20</f>
        <v>410791</v>
      </c>
    </row>
    <row r="25" ht="23.1" customHeight="1" spans="1:4">
      <c r="A25" s="119" t="s">
        <v>45</v>
      </c>
      <c r="B25" s="133">
        <v>895</v>
      </c>
      <c r="C25" s="137"/>
      <c r="D25" s="168"/>
    </row>
    <row r="26" ht="23.1" customHeight="1" spans="1:4">
      <c r="A26" s="120"/>
      <c r="B26" s="133"/>
      <c r="C26" s="137" t="s">
        <v>46</v>
      </c>
      <c r="D26" s="166">
        <v>35858</v>
      </c>
    </row>
    <row r="27" ht="23.1" customHeight="1" spans="1:4">
      <c r="A27" s="141" t="s">
        <v>47</v>
      </c>
      <c r="B27" s="142">
        <f>B5+B8+B15+B16+B20+B25</f>
        <v>446649</v>
      </c>
      <c r="C27" s="143" t="s">
        <v>48</v>
      </c>
      <c r="D27" s="169">
        <f>D24+D26</f>
        <v>446649</v>
      </c>
    </row>
    <row r="28" ht="29.25" customHeight="1" spans="1:4">
      <c r="A28" s="165" t="s">
        <v>49</v>
      </c>
      <c r="B28" s="165"/>
      <c r="C28" s="165"/>
      <c r="D28" s="165"/>
    </row>
  </sheetData>
  <mergeCells count="2">
    <mergeCell ref="A2:D2"/>
    <mergeCell ref="A28:D28"/>
  </mergeCells>
  <printOptions horizontalCentered="1"/>
  <pageMargins left="0.751388888888889" right="0.751388888888889" top="1" bottom="1" header="0.5" footer="0.5"/>
  <pageSetup paperSize="9" scale="8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"/>
  <sheetViews>
    <sheetView view="pageBreakPreview" zoomScaleNormal="100" topLeftCell="A28" workbookViewId="0">
      <selection activeCell="I34" sqref="I34"/>
    </sheetView>
  </sheetViews>
  <sheetFormatPr defaultColWidth="9.14285714285714" defaultRowHeight="14.25" outlineLevelCol="5"/>
  <cols>
    <col min="1" max="1" width="35" style="20" customWidth="1"/>
    <col min="2" max="2" width="15.4285714285714" style="58" customWidth="1"/>
    <col min="3" max="3" width="14.5714285714286" style="58" customWidth="1"/>
    <col min="4" max="4" width="13.1428571428571" style="21" customWidth="1"/>
    <col min="5" max="5" width="14.5714285714286" style="21" customWidth="1"/>
    <col min="6" max="6" width="9.14285714285714" style="84" hidden="1" customWidth="1"/>
    <col min="7" max="16384" width="9.14285714285714" style="84"/>
  </cols>
  <sheetData>
    <row r="1" spans="1:5">
      <c r="A1" s="20" t="s">
        <v>50</v>
      </c>
    </row>
    <row r="2" ht="21" spans="1:5">
      <c r="A2" s="85" t="s">
        <v>51</v>
      </c>
      <c r="B2" s="86"/>
      <c r="C2" s="86"/>
      <c r="D2" s="86"/>
      <c r="E2" s="86"/>
    </row>
    <row r="3" ht="13.5" spans="1:5">
      <c r="A3" s="24"/>
      <c r="B3" s="63"/>
      <c r="C3" s="87"/>
      <c r="D3" s="88"/>
      <c r="E3" s="25" t="s">
        <v>6</v>
      </c>
    </row>
    <row r="4" s="83" customFormat="1" ht="42" customHeight="1" spans="1:5">
      <c r="A4" s="89" t="s">
        <v>7</v>
      </c>
      <c r="B4" s="90" t="s">
        <v>52</v>
      </c>
      <c r="C4" s="90" t="s">
        <v>8</v>
      </c>
      <c r="D4" s="90" t="s">
        <v>53</v>
      </c>
      <c r="E4" s="151" t="s">
        <v>54</v>
      </c>
    </row>
    <row r="5" ht="20.1" customHeight="1" spans="1:5">
      <c r="A5" s="92" t="s">
        <v>9</v>
      </c>
      <c r="B5" s="93">
        <v>122175</v>
      </c>
      <c r="C5" s="152">
        <f>C6+C22</f>
        <v>122377</v>
      </c>
      <c r="D5" s="153">
        <f t="shared" ref="D5:D20" si="0">C5/B5</f>
        <v>1.00165336607326</v>
      </c>
      <c r="E5" s="154">
        <v>0.0839703446504336</v>
      </c>
    </row>
    <row r="6" ht="20.1" customHeight="1" spans="1:5">
      <c r="A6" s="96" t="s">
        <v>55</v>
      </c>
      <c r="B6" s="97">
        <v>68737</v>
      </c>
      <c r="C6" s="107">
        <v>58974</v>
      </c>
      <c r="D6" s="155">
        <f t="shared" si="0"/>
        <v>0.857965869909947</v>
      </c>
      <c r="E6" s="154">
        <v>-0.0700600785278395</v>
      </c>
    </row>
    <row r="7" ht="20.1" customHeight="1" spans="1:5">
      <c r="A7" s="100" t="s">
        <v>56</v>
      </c>
      <c r="B7" s="101">
        <v>28440</v>
      </c>
      <c r="C7" s="105">
        <v>20255</v>
      </c>
      <c r="D7" s="156">
        <f t="shared" si="0"/>
        <v>0.712201125175809</v>
      </c>
      <c r="E7" s="157">
        <v>-0.209838495747835</v>
      </c>
    </row>
    <row r="8" ht="20.1" customHeight="1" spans="1:5">
      <c r="A8" s="100" t="s">
        <v>57</v>
      </c>
      <c r="B8" s="105">
        <v>9900</v>
      </c>
      <c r="C8" s="105">
        <v>4444</v>
      </c>
      <c r="D8" s="156">
        <f t="shared" si="0"/>
        <v>0.448888888888889</v>
      </c>
      <c r="E8" s="158">
        <v>-0.537757437070938</v>
      </c>
    </row>
    <row r="9" ht="20.1" customHeight="1" spans="1:5">
      <c r="A9" s="100" t="s">
        <v>58</v>
      </c>
      <c r="B9" s="105">
        <v>4590</v>
      </c>
      <c r="C9" s="105">
        <v>6085</v>
      </c>
      <c r="D9" s="156">
        <f t="shared" si="0"/>
        <v>1.32570806100218</v>
      </c>
      <c r="E9" s="158">
        <v>0.481977593765222</v>
      </c>
    </row>
    <row r="10" ht="20.1" customHeight="1" spans="1:5">
      <c r="A10" s="100" t="s">
        <v>59</v>
      </c>
      <c r="B10" s="105">
        <v>2790</v>
      </c>
      <c r="C10" s="105">
        <v>3133</v>
      </c>
      <c r="D10" s="156">
        <f t="shared" si="0"/>
        <v>1.12293906810036</v>
      </c>
      <c r="E10" s="158">
        <v>0.212930700735579</v>
      </c>
    </row>
    <row r="11" ht="20.1" customHeight="1" spans="1:5">
      <c r="A11" s="100" t="s">
        <v>60</v>
      </c>
      <c r="B11" s="105">
        <v>120</v>
      </c>
      <c r="C11" s="105">
        <v>111</v>
      </c>
      <c r="D11" s="156">
        <f t="shared" si="0"/>
        <v>0.925</v>
      </c>
      <c r="E11" s="158">
        <v>-0.0593220338983051</v>
      </c>
    </row>
    <row r="12" ht="20.1" customHeight="1" spans="1:5">
      <c r="A12" s="100" t="s">
        <v>61</v>
      </c>
      <c r="B12" s="105">
        <v>3900</v>
      </c>
      <c r="C12" s="105">
        <v>3234</v>
      </c>
      <c r="D12" s="156">
        <f t="shared" si="0"/>
        <v>0.829230769230769</v>
      </c>
      <c r="E12" s="158">
        <v>-0.135294117647059</v>
      </c>
    </row>
    <row r="13" ht="20.1" customHeight="1" spans="1:5">
      <c r="A13" s="100" t="s">
        <v>62</v>
      </c>
      <c r="B13" s="105">
        <v>4336</v>
      </c>
      <c r="C13" s="105">
        <v>3868</v>
      </c>
      <c r="D13" s="156">
        <f t="shared" si="0"/>
        <v>0.892066420664207</v>
      </c>
      <c r="E13" s="158">
        <v>-0.0779499404052443</v>
      </c>
    </row>
    <row r="14" ht="20.1" customHeight="1" spans="1:5">
      <c r="A14" s="100" t="s">
        <v>63</v>
      </c>
      <c r="B14" s="105">
        <v>1600</v>
      </c>
      <c r="C14" s="105">
        <v>1490</v>
      </c>
      <c r="D14" s="156">
        <f t="shared" si="0"/>
        <v>0.93125</v>
      </c>
      <c r="E14" s="158">
        <v>-0.013898080741231</v>
      </c>
    </row>
    <row r="15" ht="20.1" customHeight="1" spans="1:5">
      <c r="A15" s="100" t="s">
        <v>64</v>
      </c>
      <c r="B15" s="105">
        <v>1317</v>
      </c>
      <c r="C15" s="105">
        <v>1329</v>
      </c>
      <c r="D15" s="156">
        <f t="shared" si="0"/>
        <v>1.00911161731207</v>
      </c>
      <c r="E15" s="158">
        <v>0.0606544293695132</v>
      </c>
    </row>
    <row r="16" ht="20.1" customHeight="1" spans="1:5">
      <c r="A16" s="100" t="s">
        <v>65</v>
      </c>
      <c r="B16" s="105">
        <v>12352</v>
      </c>
      <c r="C16" s="105">
        <v>11674</v>
      </c>
      <c r="D16" s="156">
        <f t="shared" si="0"/>
        <v>0.945110103626943</v>
      </c>
      <c r="E16" s="158">
        <v>-0.00798776342624065</v>
      </c>
    </row>
    <row r="17" ht="20.1" customHeight="1" spans="1:5">
      <c r="A17" s="100" t="s">
        <v>66</v>
      </c>
      <c r="B17" s="105">
        <v>1600</v>
      </c>
      <c r="C17" s="105">
        <v>1596</v>
      </c>
      <c r="D17" s="156">
        <f t="shared" si="0"/>
        <v>0.9975</v>
      </c>
      <c r="E17" s="158">
        <v>0.0991735537190083</v>
      </c>
    </row>
    <row r="18" ht="20.1" customHeight="1" spans="1:5">
      <c r="A18" s="100" t="s">
        <v>67</v>
      </c>
      <c r="B18" s="105">
        <v>1300</v>
      </c>
      <c r="C18" s="105">
        <v>980</v>
      </c>
      <c r="D18" s="156">
        <f t="shared" si="0"/>
        <v>0.753846153846154</v>
      </c>
      <c r="E18" s="158">
        <v>-0.037328094302554</v>
      </c>
    </row>
    <row r="19" ht="20.1" customHeight="1" spans="1:5">
      <c r="A19" s="100" t="s">
        <v>68</v>
      </c>
      <c r="B19" s="105">
        <v>6350</v>
      </c>
      <c r="C19" s="105">
        <v>5183</v>
      </c>
      <c r="D19" s="156">
        <f t="shared" si="0"/>
        <v>0.816220472440945</v>
      </c>
      <c r="E19" s="158">
        <v>-0.134290963754802</v>
      </c>
    </row>
    <row r="20" ht="20.1" customHeight="1" spans="1:5">
      <c r="A20" s="100" t="s">
        <v>69</v>
      </c>
      <c r="B20" s="105">
        <v>42</v>
      </c>
      <c r="C20" s="105">
        <v>36</v>
      </c>
      <c r="D20" s="156">
        <f t="shared" si="0"/>
        <v>0.857142857142857</v>
      </c>
      <c r="E20" s="158">
        <v>-0.307692307692308</v>
      </c>
    </row>
    <row r="21" ht="20.1" customHeight="1" spans="1:5">
      <c r="A21" s="100" t="s">
        <v>70</v>
      </c>
      <c r="B21" s="105"/>
      <c r="C21" s="105"/>
      <c r="D21" s="156"/>
      <c r="E21" s="158"/>
    </row>
    <row r="22" ht="20.1" customHeight="1" spans="1:5">
      <c r="A22" s="106" t="s">
        <v>71</v>
      </c>
      <c r="B22" s="107">
        <v>53438</v>
      </c>
      <c r="C22" s="107">
        <v>63403</v>
      </c>
      <c r="D22" s="155">
        <f t="shared" ref="D22:D30" si="1">C22/B22</f>
        <v>1.18647778734234</v>
      </c>
      <c r="E22" s="159">
        <v>0.281386418755053</v>
      </c>
    </row>
    <row r="23" ht="20.1" customHeight="1" spans="1:5">
      <c r="A23" s="100" t="s">
        <v>72</v>
      </c>
      <c r="B23" s="105">
        <v>3158</v>
      </c>
      <c r="C23" s="105">
        <v>2707</v>
      </c>
      <c r="D23" s="156">
        <f t="shared" si="1"/>
        <v>0.857188093730209</v>
      </c>
      <c r="E23" s="158">
        <v>-0.0811269517990496</v>
      </c>
    </row>
    <row r="24" ht="20.1" customHeight="1" spans="1:5">
      <c r="A24" s="100" t="s">
        <v>73</v>
      </c>
      <c r="B24" s="105">
        <v>1706</v>
      </c>
      <c r="C24" s="105">
        <v>1403</v>
      </c>
      <c r="D24" s="156">
        <f t="shared" si="1"/>
        <v>0.822391559202814</v>
      </c>
      <c r="E24" s="158">
        <v>-0.134484885872918</v>
      </c>
    </row>
    <row r="25" ht="20.1" customHeight="1" spans="1:5">
      <c r="A25" s="100" t="s">
        <v>74</v>
      </c>
      <c r="B25" s="105">
        <v>804</v>
      </c>
      <c r="C25" s="105">
        <v>621</v>
      </c>
      <c r="D25" s="156">
        <f t="shared" si="1"/>
        <v>0.772388059701492</v>
      </c>
      <c r="E25" s="158">
        <v>-0.130252100840336</v>
      </c>
    </row>
    <row r="26" ht="20.1" customHeight="1" spans="1:5">
      <c r="A26" s="100" t="s">
        <v>75</v>
      </c>
      <c r="B26" s="105">
        <v>20</v>
      </c>
      <c r="C26" s="105">
        <v>18</v>
      </c>
      <c r="D26" s="156">
        <f t="shared" si="1"/>
        <v>0.9</v>
      </c>
      <c r="E26" s="158">
        <v>0.0588235294117647</v>
      </c>
    </row>
    <row r="27" ht="20.1" customHeight="1" spans="1:5">
      <c r="A27" s="100" t="s">
        <v>76</v>
      </c>
      <c r="B27" s="101">
        <v>628</v>
      </c>
      <c r="C27" s="105">
        <v>665</v>
      </c>
      <c r="D27" s="156">
        <f t="shared" si="1"/>
        <v>1.05891719745223</v>
      </c>
      <c r="E27" s="157">
        <v>0.11952861952862</v>
      </c>
    </row>
    <row r="28" ht="20.1" customHeight="1" spans="1:5">
      <c r="A28" s="100" t="s">
        <v>77</v>
      </c>
      <c r="B28" s="101">
        <v>2476</v>
      </c>
      <c r="C28" s="105">
        <v>1124</v>
      </c>
      <c r="D28" s="156">
        <f t="shared" si="1"/>
        <v>0.453957996768982</v>
      </c>
      <c r="E28" s="157">
        <v>-0.517803517803518</v>
      </c>
    </row>
    <row r="29" ht="20.1" customHeight="1" spans="1:5">
      <c r="A29" s="100" t="s">
        <v>78</v>
      </c>
      <c r="B29" s="101">
        <v>5698</v>
      </c>
      <c r="C29" s="105">
        <v>3301</v>
      </c>
      <c r="D29" s="156">
        <f t="shared" si="1"/>
        <v>0.579326079326079</v>
      </c>
      <c r="E29" s="157">
        <v>-0.371955859969559</v>
      </c>
    </row>
    <row r="30" ht="20.1" customHeight="1" spans="1:5">
      <c r="A30" s="100" t="s">
        <v>79</v>
      </c>
      <c r="B30" s="101">
        <v>38412</v>
      </c>
      <c r="C30" s="105">
        <v>52721</v>
      </c>
      <c r="D30" s="156">
        <f t="shared" si="1"/>
        <v>1.37251379777153</v>
      </c>
      <c r="E30" s="157">
        <v>0.480427945636302</v>
      </c>
    </row>
    <row r="31" ht="20.1" customHeight="1" spans="1:5">
      <c r="A31" s="100" t="s">
        <v>80</v>
      </c>
      <c r="B31" s="101">
        <v>9</v>
      </c>
      <c r="C31" s="105">
        <v>400</v>
      </c>
      <c r="D31" s="156">
        <v>1</v>
      </c>
      <c r="E31" s="157">
        <v>99</v>
      </c>
    </row>
    <row r="32" ht="20.1" customHeight="1" spans="1:5">
      <c r="A32" s="100" t="s">
        <v>81</v>
      </c>
      <c r="B32" s="101">
        <v>3685</v>
      </c>
      <c r="C32" s="115">
        <v>3150</v>
      </c>
      <c r="D32" s="156">
        <f t="shared" ref="D32:D37" si="2">C32/B32</f>
        <v>0.854816824966079</v>
      </c>
      <c r="E32" s="157">
        <v>-0.0543380366256379</v>
      </c>
    </row>
    <row r="33" ht="20.1" customHeight="1" spans="1:6">
      <c r="A33" s="96" t="s">
        <v>82</v>
      </c>
      <c r="B33" s="111">
        <f>B34+B39+B40+B44+B49</f>
        <v>329983</v>
      </c>
      <c r="C33" s="111">
        <f>C34+C39+C40+C44+C49</f>
        <v>324272</v>
      </c>
      <c r="D33" s="155">
        <f t="shared" si="2"/>
        <v>0.982693047823676</v>
      </c>
      <c r="E33" s="159">
        <f>(C33-F33)/F33</f>
        <v>0.00648389269452454</v>
      </c>
      <c r="F33" s="84">
        <v>322183</v>
      </c>
    </row>
    <row r="34" ht="20.1" customHeight="1" spans="1:6">
      <c r="A34" s="96" t="s">
        <v>83</v>
      </c>
      <c r="B34" s="111">
        <v>179585</v>
      </c>
      <c r="C34" s="111">
        <v>195987</v>
      </c>
      <c r="D34" s="155">
        <f t="shared" si="2"/>
        <v>1.09133279505527</v>
      </c>
      <c r="E34" s="159">
        <f>(C34-F34)/F34</f>
        <v>0.24690321226118</v>
      </c>
      <c r="F34" s="84">
        <v>157179</v>
      </c>
    </row>
    <row r="35" ht="20.1" customHeight="1" spans="1:6">
      <c r="A35" s="114" t="s">
        <v>16</v>
      </c>
      <c r="B35" s="115">
        <v>4516</v>
      </c>
      <c r="C35" s="116">
        <v>4516</v>
      </c>
      <c r="D35" s="156">
        <f t="shared" si="2"/>
        <v>1</v>
      </c>
      <c r="E35" s="158"/>
      <c r="F35" s="84">
        <v>4516</v>
      </c>
    </row>
    <row r="36" ht="20.1" customHeight="1" spans="1:6">
      <c r="A36" s="114" t="s">
        <v>18</v>
      </c>
      <c r="B36" s="115">
        <v>157823</v>
      </c>
      <c r="C36" s="116">
        <v>172928</v>
      </c>
      <c r="D36" s="156">
        <f t="shared" si="2"/>
        <v>1.09570848355436</v>
      </c>
      <c r="E36" s="158">
        <f>(C36-F36)/F36</f>
        <v>0.185705274128521</v>
      </c>
      <c r="F36" s="84">
        <v>145844</v>
      </c>
    </row>
    <row r="37" ht="20.1" customHeight="1" spans="1:6">
      <c r="A37" s="114" t="s">
        <v>20</v>
      </c>
      <c r="B37" s="115">
        <v>17246</v>
      </c>
      <c r="C37" s="116">
        <v>18543</v>
      </c>
      <c r="D37" s="156">
        <f t="shared" si="2"/>
        <v>1.07520584483358</v>
      </c>
      <c r="E37" s="158">
        <f>(C37-F37)/F37</f>
        <v>1.71931368235812</v>
      </c>
      <c r="F37" s="84">
        <v>6819</v>
      </c>
    </row>
    <row r="38" ht="20.1" customHeight="1" spans="1:6">
      <c r="A38" s="96" t="s">
        <v>84</v>
      </c>
      <c r="B38" s="115"/>
      <c r="C38" s="116"/>
      <c r="D38" s="156"/>
      <c r="E38" s="158"/>
    </row>
    <row r="39" ht="20.1" customHeight="1" spans="1:6">
      <c r="A39" s="96" t="s">
        <v>85</v>
      </c>
      <c r="B39" s="111">
        <v>1045</v>
      </c>
      <c r="C39" s="111">
        <v>1045</v>
      </c>
      <c r="D39" s="155">
        <f t="shared" ref="D39:D45" si="3">C39/B39</f>
        <v>1</v>
      </c>
      <c r="E39" s="159">
        <f t="shared" ref="E39:E45" si="4">(C39-F39)/F39</f>
        <v>-0.983995711769661</v>
      </c>
      <c r="F39" s="84">
        <v>65295</v>
      </c>
    </row>
    <row r="40" ht="20.1" customHeight="1" spans="1:6">
      <c r="A40" s="96" t="s">
        <v>86</v>
      </c>
      <c r="B40" s="111">
        <v>122458</v>
      </c>
      <c r="C40" s="118">
        <v>100345</v>
      </c>
      <c r="D40" s="155">
        <f t="shared" si="3"/>
        <v>0.819423802446553</v>
      </c>
      <c r="E40" s="159">
        <f t="shared" si="4"/>
        <v>0.65692442330873</v>
      </c>
      <c r="F40" s="84">
        <v>60561</v>
      </c>
    </row>
    <row r="41" s="150" customFormat="1" ht="20.1" customHeight="1" spans="1:6">
      <c r="A41" s="114" t="s">
        <v>32</v>
      </c>
      <c r="B41" s="115">
        <v>288</v>
      </c>
      <c r="C41" s="116">
        <v>879</v>
      </c>
      <c r="D41" s="156">
        <f t="shared" si="3"/>
        <v>3.05208333333333</v>
      </c>
      <c r="E41" s="158">
        <f t="shared" si="4"/>
        <v>-0.875460470388212</v>
      </c>
      <c r="F41" s="150">
        <v>7058</v>
      </c>
    </row>
    <row r="42" s="150" customFormat="1" ht="20.1" customHeight="1" spans="1:6">
      <c r="A42" s="114" t="s">
        <v>34</v>
      </c>
      <c r="B42" s="115">
        <v>1017</v>
      </c>
      <c r="C42" s="116">
        <v>955</v>
      </c>
      <c r="D42" s="156">
        <f t="shared" si="3"/>
        <v>0.939036381514258</v>
      </c>
      <c r="E42" s="158">
        <f t="shared" si="4"/>
        <v>3.24444444444444</v>
      </c>
      <c r="F42" s="150">
        <v>225</v>
      </c>
    </row>
    <row r="43" s="150" customFormat="1" ht="20.1" customHeight="1" spans="1:6">
      <c r="A43" s="114" t="s">
        <v>36</v>
      </c>
      <c r="B43" s="115">
        <v>121153</v>
      </c>
      <c r="C43" s="116">
        <v>98509</v>
      </c>
      <c r="D43" s="156">
        <f t="shared" si="3"/>
        <v>0.813095837494738</v>
      </c>
      <c r="E43" s="158">
        <f t="shared" si="4"/>
        <v>0.84896204812493</v>
      </c>
      <c r="F43" s="150">
        <v>53278</v>
      </c>
    </row>
    <row r="44" ht="20.1" customHeight="1" spans="1:6">
      <c r="A44" s="119" t="s">
        <v>87</v>
      </c>
      <c r="B44" s="111">
        <v>26000</v>
      </c>
      <c r="C44" s="111">
        <v>26000</v>
      </c>
      <c r="D44" s="155">
        <f t="shared" si="3"/>
        <v>1</v>
      </c>
      <c r="E44" s="159">
        <f t="shared" si="4"/>
        <v>-0.304812834224599</v>
      </c>
      <c r="F44" s="84">
        <v>37400</v>
      </c>
    </row>
    <row r="45" ht="20.1" customHeight="1" spans="1:6">
      <c r="A45" s="120" t="s">
        <v>40</v>
      </c>
      <c r="B45" s="115">
        <v>21000</v>
      </c>
      <c r="C45" s="115">
        <v>21000</v>
      </c>
      <c r="D45" s="156">
        <f t="shared" si="3"/>
        <v>1</v>
      </c>
      <c r="E45" s="158">
        <f t="shared" si="4"/>
        <v>1.83783783783784</v>
      </c>
      <c r="F45" s="84">
        <v>7400</v>
      </c>
    </row>
    <row r="46" ht="24" spans="1:6">
      <c r="A46" s="120" t="s">
        <v>41</v>
      </c>
      <c r="B46" s="115"/>
      <c r="C46" s="115"/>
      <c r="D46" s="160"/>
      <c r="E46" s="161"/>
    </row>
    <row r="47" ht="20.1" customHeight="1" spans="1:6">
      <c r="A47" s="120" t="s">
        <v>42</v>
      </c>
      <c r="B47" s="115">
        <v>5000</v>
      </c>
      <c r="C47" s="115">
        <v>5000</v>
      </c>
      <c r="D47" s="160"/>
      <c r="E47" s="158">
        <f>(C47-F47)/F47</f>
        <v>-0.833333333333333</v>
      </c>
      <c r="F47" s="84">
        <v>30000</v>
      </c>
    </row>
    <row r="48" ht="20.1" customHeight="1" spans="1:6">
      <c r="A48" s="96" t="s">
        <v>88</v>
      </c>
      <c r="B48" s="115"/>
      <c r="C48" s="115"/>
      <c r="D48" s="160"/>
      <c r="E48" s="161"/>
    </row>
    <row r="49" s="84" customFormat="1" ht="20.1" customHeight="1" spans="1:6">
      <c r="A49" s="96" t="s">
        <v>89</v>
      </c>
      <c r="B49" s="111">
        <v>895</v>
      </c>
      <c r="C49" s="111">
        <v>895</v>
      </c>
      <c r="D49" s="162">
        <f>C49/B49</f>
        <v>1</v>
      </c>
      <c r="E49" s="159">
        <f>(C49-F49)/F49</f>
        <v>-0.487986270022883</v>
      </c>
      <c r="F49" s="84">
        <v>1748</v>
      </c>
    </row>
    <row r="50" ht="20.1" customHeight="1" spans="1:6">
      <c r="A50" s="121" t="s">
        <v>47</v>
      </c>
      <c r="B50" s="122">
        <f>B33+B5</f>
        <v>452158</v>
      </c>
      <c r="C50" s="122">
        <f>C33+C5</f>
        <v>446649</v>
      </c>
      <c r="D50" s="163">
        <f>C50/B50</f>
        <v>0.987816205839552</v>
      </c>
      <c r="E50" s="164">
        <f>(C50-F50)/F50</f>
        <v>0.0750089052767375</v>
      </c>
      <c r="F50" s="84">
        <v>415484</v>
      </c>
    </row>
    <row r="51" s="84" customFormat="1" ht="36" customHeight="1" spans="1:6">
      <c r="A51" s="165" t="s">
        <v>90</v>
      </c>
      <c r="B51" s="165"/>
      <c r="C51" s="165"/>
      <c r="D51" s="165"/>
      <c r="E51" s="165"/>
    </row>
  </sheetData>
  <mergeCells count="2">
    <mergeCell ref="A2:E2"/>
    <mergeCell ref="A51:E51"/>
  </mergeCells>
  <printOptions horizontalCentered="1"/>
  <pageMargins left="0.554861111111111" right="0.554861111111111" top="1" bottom="1" header="0.5" footer="0.5"/>
  <pageSetup paperSize="9" fitToHeight="2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404"/>
  <sheetViews>
    <sheetView workbookViewId="0">
      <pane ySplit="4" topLeftCell="A133" activePane="bottomLeft" state="frozen"/>
      <selection/>
      <selection pane="bottomLeft" activeCell="A4" sqref="$A4:$XFD4"/>
    </sheetView>
  </sheetViews>
  <sheetFormatPr defaultColWidth="9" defaultRowHeight="12.75"/>
  <cols>
    <col min="1" max="1" width="47" style="1" customWidth="1"/>
    <col min="2" max="3" width="17.4285714285714" style="56" customWidth="1"/>
    <col min="4" max="4" width="18.8571428571429" style="57" customWidth="1"/>
    <col min="5" max="250" width="9.14285714285714" style="1"/>
    <col min="251" max="16384" width="9" style="4"/>
  </cols>
  <sheetData>
    <row r="1" s="4" customFormat="1" ht="14.25" spans="1:250">
      <c r="A1" s="20" t="s">
        <v>91</v>
      </c>
      <c r="B1" s="58"/>
      <c r="C1" s="58"/>
      <c r="D1" s="5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</row>
    <row r="2" s="4" customFormat="1" ht="48" customHeight="1" spans="1:250">
      <c r="A2" s="60" t="s">
        <v>92</v>
      </c>
      <c r="B2" s="61"/>
      <c r="C2" s="61"/>
      <c r="D2" s="6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</row>
    <row r="3" s="4" customFormat="1" ht="20" customHeight="1" spans="1:250">
      <c r="A3" s="24"/>
      <c r="B3" s="63"/>
      <c r="C3" s="63"/>
      <c r="D3" s="64" t="s">
        <v>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="55" customFormat="1" ht="35" customHeight="1" spans="1:250">
      <c r="A4" s="65" t="s">
        <v>93</v>
      </c>
      <c r="B4" s="145" t="s">
        <v>94</v>
      </c>
      <c r="C4" s="66" t="s">
        <v>8</v>
      </c>
      <c r="D4" s="67" t="s">
        <v>95</v>
      </c>
    </row>
    <row r="5" s="55" customFormat="1" ht="28.15" customHeight="1" spans="1:250">
      <c r="A5" s="69" t="s">
        <v>96</v>
      </c>
      <c r="B5" s="146">
        <v>374838</v>
      </c>
      <c r="C5" s="70">
        <v>357287</v>
      </c>
      <c r="D5" s="71">
        <f t="shared" ref="D5:D68" si="0">C5/B5</f>
        <v>0.953177105843057</v>
      </c>
    </row>
    <row r="6" s="4" customFormat="1" ht="25.9" customHeight="1" spans="1:250">
      <c r="A6" s="72" t="s">
        <v>97</v>
      </c>
      <c r="B6" s="146">
        <v>48385</v>
      </c>
      <c r="C6" s="70">
        <v>36151</v>
      </c>
      <c r="D6" s="71">
        <f t="shared" si="0"/>
        <v>0.747153043298543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</row>
    <row r="7" s="4" customFormat="1" ht="25.9" customHeight="1" spans="1:250">
      <c r="A7" s="73" t="s">
        <v>98</v>
      </c>
      <c r="B7" s="147">
        <v>919</v>
      </c>
      <c r="C7" s="74">
        <v>901</v>
      </c>
      <c r="D7" s="75">
        <f t="shared" si="0"/>
        <v>0.980413492927095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</row>
    <row r="8" s="4" customFormat="1" ht="25.9" customHeight="1" spans="1:250">
      <c r="A8" s="76" t="s">
        <v>99</v>
      </c>
      <c r="B8" s="147">
        <v>601</v>
      </c>
      <c r="C8" s="74">
        <v>603</v>
      </c>
      <c r="D8" s="75">
        <f t="shared" si="0"/>
        <v>1.00332778702163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</row>
    <row r="9" s="4" customFormat="1" ht="25.9" customHeight="1" spans="1:250">
      <c r="A9" s="76" t="s">
        <v>100</v>
      </c>
      <c r="B9" s="147">
        <v>16</v>
      </c>
      <c r="C9" s="74">
        <v>12</v>
      </c>
      <c r="D9" s="75">
        <f t="shared" si="0"/>
        <v>0.75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</row>
    <row r="10" s="4" customFormat="1" ht="25.9" customHeight="1" spans="1:250">
      <c r="A10" s="76" t="s">
        <v>101</v>
      </c>
      <c r="B10" s="147">
        <v>72</v>
      </c>
      <c r="C10" s="74">
        <v>72</v>
      </c>
      <c r="D10" s="75">
        <f t="shared" si="0"/>
        <v>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</row>
    <row r="11" s="4" customFormat="1" ht="25.9" customHeight="1" spans="1:250">
      <c r="A11" s="76" t="s">
        <v>102</v>
      </c>
      <c r="B11" s="147">
        <v>25</v>
      </c>
      <c r="C11" s="74">
        <v>18</v>
      </c>
      <c r="D11" s="75">
        <f t="shared" si="0"/>
        <v>0.72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</row>
    <row r="12" s="4" customFormat="1" ht="25.9" customHeight="1" spans="1:250">
      <c r="A12" s="76" t="s">
        <v>103</v>
      </c>
      <c r="B12" s="147">
        <v>25</v>
      </c>
      <c r="C12" s="74">
        <v>3</v>
      </c>
      <c r="D12" s="75">
        <f t="shared" si="0"/>
        <v>0.12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</row>
    <row r="13" s="4" customFormat="1" ht="25.9" customHeight="1" spans="1:250">
      <c r="A13" s="76" t="s">
        <v>104</v>
      </c>
      <c r="B13" s="147">
        <v>40</v>
      </c>
      <c r="C13" s="74">
        <v>40</v>
      </c>
      <c r="D13" s="75">
        <f t="shared" si="0"/>
        <v>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</row>
    <row r="14" s="4" customFormat="1" ht="25.9" customHeight="1" spans="1:250">
      <c r="A14" s="76" t="s">
        <v>105</v>
      </c>
      <c r="B14" s="147">
        <v>29</v>
      </c>
      <c r="C14" s="74">
        <v>30</v>
      </c>
      <c r="D14" s="75">
        <f t="shared" si="0"/>
        <v>1.03448275862069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</row>
    <row r="15" s="4" customFormat="1" ht="25.9" customHeight="1" spans="1:250">
      <c r="A15" s="76" t="s">
        <v>106</v>
      </c>
      <c r="B15" s="147">
        <v>111</v>
      </c>
      <c r="C15" s="74">
        <v>123</v>
      </c>
      <c r="D15" s="75">
        <f t="shared" si="0"/>
        <v>1.10810810810811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</row>
    <row r="16" s="4" customFormat="1" ht="25.9" customHeight="1" spans="1:250">
      <c r="A16" s="73" t="s">
        <v>107</v>
      </c>
      <c r="B16" s="147">
        <v>737</v>
      </c>
      <c r="C16" s="74">
        <v>694</v>
      </c>
      <c r="D16" s="75">
        <f t="shared" si="0"/>
        <v>0.941655359565807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</row>
    <row r="17" s="4" customFormat="1" ht="25.9" customHeight="1" spans="1:250">
      <c r="A17" s="76" t="s">
        <v>99</v>
      </c>
      <c r="B17" s="147">
        <v>525</v>
      </c>
      <c r="C17" s="74">
        <v>528</v>
      </c>
      <c r="D17" s="75">
        <f t="shared" si="0"/>
        <v>1.00571428571429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</row>
    <row r="18" s="4" customFormat="1" ht="25.9" customHeight="1" spans="1:250">
      <c r="A18" s="76" t="s">
        <v>108</v>
      </c>
      <c r="B18" s="147">
        <v>52</v>
      </c>
      <c r="C18" s="74">
        <v>51</v>
      </c>
      <c r="D18" s="75">
        <f t="shared" si="0"/>
        <v>0.980769230769231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</row>
    <row r="19" s="4" customFormat="1" ht="25.9" customHeight="1" spans="1:250">
      <c r="A19" s="76" t="s">
        <v>105</v>
      </c>
      <c r="B19" s="147">
        <v>29</v>
      </c>
      <c r="C19" s="74">
        <v>30</v>
      </c>
      <c r="D19" s="75">
        <f t="shared" si="0"/>
        <v>1.03448275862069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</row>
    <row r="20" s="4" customFormat="1" ht="25.9" customHeight="1" spans="1:250">
      <c r="A20" s="76" t="s">
        <v>109</v>
      </c>
      <c r="B20" s="147">
        <v>131</v>
      </c>
      <c r="C20" s="74">
        <v>85</v>
      </c>
      <c r="D20" s="75">
        <f t="shared" si="0"/>
        <v>0.648854961832061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</row>
    <row r="21" s="4" customFormat="1" ht="25.9" customHeight="1" spans="1:250">
      <c r="A21" s="73" t="s">
        <v>110</v>
      </c>
      <c r="B21" s="147">
        <v>10242</v>
      </c>
      <c r="C21" s="74">
        <v>9771</v>
      </c>
      <c r="D21" s="75">
        <f t="shared" si="0"/>
        <v>0.954012888107792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</row>
    <row r="22" s="4" customFormat="1" ht="25.9" customHeight="1" spans="1:250">
      <c r="A22" s="76" t="s">
        <v>99</v>
      </c>
      <c r="B22" s="147">
        <v>5415</v>
      </c>
      <c r="C22" s="74">
        <v>5405</v>
      </c>
      <c r="D22" s="75">
        <f t="shared" si="0"/>
        <v>0.998153277931671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</row>
    <row r="23" s="4" customFormat="1" ht="25.9" customHeight="1" spans="1:250">
      <c r="A23" s="76" t="s">
        <v>100</v>
      </c>
      <c r="B23" s="147">
        <v>173</v>
      </c>
      <c r="C23" s="74">
        <v>60</v>
      </c>
      <c r="D23" s="75">
        <f t="shared" si="0"/>
        <v>0.346820809248555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</row>
    <row r="24" s="4" customFormat="1" ht="25.9" customHeight="1" spans="1:250">
      <c r="A24" s="76" t="s">
        <v>105</v>
      </c>
      <c r="B24" s="147">
        <v>3946</v>
      </c>
      <c r="C24" s="74">
        <v>3851</v>
      </c>
      <c r="D24" s="75">
        <f t="shared" si="0"/>
        <v>0.975924987328941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</row>
    <row r="25" s="4" customFormat="1" ht="25.9" customHeight="1" spans="1:250">
      <c r="A25" s="76" t="s">
        <v>111</v>
      </c>
      <c r="B25" s="147">
        <v>708</v>
      </c>
      <c r="C25" s="74">
        <v>455</v>
      </c>
      <c r="D25" s="75">
        <f t="shared" si="0"/>
        <v>0.642655367231638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</row>
    <row r="26" s="4" customFormat="1" ht="25.9" customHeight="1" spans="1:250">
      <c r="A26" s="73" t="s">
        <v>112</v>
      </c>
      <c r="B26" s="147">
        <v>1726</v>
      </c>
      <c r="C26" s="74">
        <v>1439</v>
      </c>
      <c r="D26" s="75">
        <f t="shared" si="0"/>
        <v>0.833719582850521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</row>
    <row r="27" s="4" customFormat="1" ht="25.9" customHeight="1" spans="1:250">
      <c r="A27" s="76" t="s">
        <v>99</v>
      </c>
      <c r="B27" s="147">
        <v>514</v>
      </c>
      <c r="C27" s="74">
        <v>587</v>
      </c>
      <c r="D27" s="75">
        <f t="shared" si="0"/>
        <v>1.1420233463035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</row>
    <row r="28" s="4" customFormat="1" ht="25.9" customHeight="1" spans="1:250">
      <c r="A28" s="76" t="s">
        <v>105</v>
      </c>
      <c r="B28" s="147">
        <v>195</v>
      </c>
      <c r="C28" s="74">
        <v>193</v>
      </c>
      <c r="D28" s="75">
        <f t="shared" si="0"/>
        <v>0.98974358974359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</row>
    <row r="29" s="4" customFormat="1" ht="25.9" customHeight="1" spans="1:250">
      <c r="A29" s="76" t="s">
        <v>113</v>
      </c>
      <c r="B29" s="147">
        <v>1017</v>
      </c>
      <c r="C29" s="74">
        <v>659</v>
      </c>
      <c r="D29" s="75">
        <f t="shared" si="0"/>
        <v>0.647984267453294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</row>
    <row r="30" s="4" customFormat="1" ht="25.9" customHeight="1" spans="1:250">
      <c r="A30" s="73" t="s">
        <v>114</v>
      </c>
      <c r="B30" s="147">
        <v>530</v>
      </c>
      <c r="C30" s="74">
        <v>505</v>
      </c>
      <c r="D30" s="75">
        <f t="shared" si="0"/>
        <v>0.952830188679245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</row>
    <row r="31" s="4" customFormat="1" ht="25.9" customHeight="1" spans="1:250">
      <c r="A31" s="76" t="s">
        <v>99</v>
      </c>
      <c r="B31" s="147">
        <v>174</v>
      </c>
      <c r="C31" s="74">
        <v>175</v>
      </c>
      <c r="D31" s="75">
        <f t="shared" si="0"/>
        <v>1.00574712643678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</row>
    <row r="32" s="4" customFormat="1" ht="25.9" customHeight="1" spans="1:250">
      <c r="A32" s="76" t="s">
        <v>115</v>
      </c>
      <c r="B32" s="147">
        <v>11</v>
      </c>
      <c r="C32" s="74">
        <v>11</v>
      </c>
      <c r="D32" s="75">
        <f t="shared" si="0"/>
        <v>1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</row>
    <row r="33" s="4" customFormat="1" ht="24" customHeight="1" spans="1:250">
      <c r="A33" s="76" t="s">
        <v>105</v>
      </c>
      <c r="B33" s="147">
        <v>111</v>
      </c>
      <c r="C33" s="74">
        <v>111</v>
      </c>
      <c r="D33" s="75">
        <f t="shared" si="0"/>
        <v>1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</row>
    <row r="34" s="4" customFormat="1" ht="25.9" customHeight="1" spans="1:250">
      <c r="A34" s="76" t="s">
        <v>116</v>
      </c>
      <c r="B34" s="147">
        <v>234</v>
      </c>
      <c r="C34" s="74">
        <v>208</v>
      </c>
      <c r="D34" s="75">
        <f t="shared" si="0"/>
        <v>0.888888888888889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</row>
    <row r="35" s="4" customFormat="1" ht="25.9" customHeight="1" spans="1:250">
      <c r="A35" s="73" t="s">
        <v>117</v>
      </c>
      <c r="B35" s="147">
        <v>2044</v>
      </c>
      <c r="C35" s="74">
        <v>1796</v>
      </c>
      <c r="D35" s="75">
        <f t="shared" si="0"/>
        <v>0.87866927592955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</row>
    <row r="36" s="4" customFormat="1" ht="25.9" customHeight="1" spans="1:250">
      <c r="A36" s="76" t="s">
        <v>99</v>
      </c>
      <c r="B36" s="147">
        <v>1084</v>
      </c>
      <c r="C36" s="74">
        <v>1080</v>
      </c>
      <c r="D36" s="75">
        <f t="shared" si="0"/>
        <v>0.996309963099631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</row>
    <row r="37" s="4" customFormat="1" ht="25.9" customHeight="1" spans="1:250">
      <c r="A37" s="76" t="s">
        <v>100</v>
      </c>
      <c r="B37" s="147">
        <v>301</v>
      </c>
      <c r="C37" s="74">
        <v>172</v>
      </c>
      <c r="D37" s="75">
        <f t="shared" si="0"/>
        <v>0.571428571428571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</row>
    <row r="38" s="4" customFormat="1" ht="25.9" customHeight="1" spans="1:250">
      <c r="A38" s="76" t="s">
        <v>118</v>
      </c>
      <c r="B38" s="147">
        <v>90</v>
      </c>
      <c r="C38" s="74">
        <v>57</v>
      </c>
      <c r="D38" s="75">
        <f t="shared" si="0"/>
        <v>0.633333333333333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</row>
    <row r="39" s="4" customFormat="1" ht="25.9" customHeight="1" spans="1:250">
      <c r="A39" s="76" t="s">
        <v>119</v>
      </c>
      <c r="B39" s="147">
        <v>100</v>
      </c>
      <c r="C39" s="74">
        <v>22</v>
      </c>
      <c r="D39" s="75">
        <f t="shared" si="0"/>
        <v>0.22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</row>
    <row r="40" s="4" customFormat="1" ht="25.9" customHeight="1" spans="1:250">
      <c r="A40" s="76" t="s">
        <v>120</v>
      </c>
      <c r="B40" s="147">
        <v>83</v>
      </c>
      <c r="C40" s="74">
        <v>81</v>
      </c>
      <c r="D40" s="75">
        <f t="shared" si="0"/>
        <v>0.975903614457831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</row>
    <row r="41" s="4" customFormat="1" ht="25.9" customHeight="1" spans="1:250">
      <c r="A41" s="76" t="s">
        <v>121</v>
      </c>
      <c r="B41" s="147">
        <v>119</v>
      </c>
      <c r="C41" s="74">
        <v>120</v>
      </c>
      <c r="D41" s="75">
        <f t="shared" si="0"/>
        <v>1.00840336134454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</row>
    <row r="42" s="4" customFormat="1" ht="25.9" customHeight="1" spans="1:250">
      <c r="A42" s="76" t="s">
        <v>105</v>
      </c>
      <c r="B42" s="147">
        <v>259</v>
      </c>
      <c r="C42" s="74">
        <v>257</v>
      </c>
      <c r="D42" s="75">
        <f t="shared" si="0"/>
        <v>0.992277992277992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</row>
    <row r="43" s="4" customFormat="1" ht="25.9" customHeight="1" spans="1:250">
      <c r="A43" s="76" t="s">
        <v>122</v>
      </c>
      <c r="B43" s="147">
        <v>8</v>
      </c>
      <c r="C43" s="74">
        <v>7</v>
      </c>
      <c r="D43" s="75">
        <f t="shared" si="0"/>
        <v>0.875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</row>
    <row r="44" s="4" customFormat="1" ht="25.9" customHeight="1" spans="1:250">
      <c r="A44" s="73" t="s">
        <v>123</v>
      </c>
      <c r="B44" s="147">
        <v>3490</v>
      </c>
      <c r="C44" s="74">
        <v>3319</v>
      </c>
      <c r="D44" s="75">
        <f t="shared" si="0"/>
        <v>0.951002865329513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</row>
    <row r="45" s="4" customFormat="1" ht="25.9" customHeight="1" spans="1:250">
      <c r="A45" s="76" t="s">
        <v>124</v>
      </c>
      <c r="B45" s="147">
        <v>3490</v>
      </c>
      <c r="C45" s="74">
        <v>3319</v>
      </c>
      <c r="D45" s="75">
        <f t="shared" si="0"/>
        <v>0.951002865329513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</row>
    <row r="46" s="4" customFormat="1" ht="25.9" customHeight="1" spans="1:250">
      <c r="A46" s="73" t="s">
        <v>125</v>
      </c>
      <c r="B46" s="147">
        <v>592</v>
      </c>
      <c r="C46" s="74">
        <v>587</v>
      </c>
      <c r="D46" s="75">
        <f t="shared" si="0"/>
        <v>0.991554054054054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</row>
    <row r="47" s="4" customFormat="1" ht="25.9" customHeight="1" spans="1:250">
      <c r="A47" s="76" t="s">
        <v>99</v>
      </c>
      <c r="B47" s="147">
        <v>381</v>
      </c>
      <c r="C47" s="74">
        <v>384</v>
      </c>
      <c r="D47" s="75">
        <f t="shared" si="0"/>
        <v>1.00787401574803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</row>
    <row r="48" s="4" customFormat="1" ht="25.9" customHeight="1" spans="1:250">
      <c r="A48" s="76" t="s">
        <v>126</v>
      </c>
      <c r="B48" s="147">
        <v>87</v>
      </c>
      <c r="C48" s="74">
        <v>83</v>
      </c>
      <c r="D48" s="75">
        <f t="shared" si="0"/>
        <v>0.954022988505747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</row>
    <row r="49" s="4" customFormat="1" ht="25.9" customHeight="1" spans="1:250">
      <c r="A49" s="76" t="s">
        <v>120</v>
      </c>
      <c r="B49" s="147">
        <v>80</v>
      </c>
      <c r="C49" s="74">
        <v>76</v>
      </c>
      <c r="D49" s="75">
        <f t="shared" si="0"/>
        <v>0.95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</row>
    <row r="50" s="4" customFormat="1" ht="25.9" customHeight="1" spans="1:250">
      <c r="A50" s="76" t="s">
        <v>105</v>
      </c>
      <c r="B50" s="147">
        <v>44</v>
      </c>
      <c r="C50" s="74">
        <v>44</v>
      </c>
      <c r="D50" s="75">
        <f t="shared" si="0"/>
        <v>1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</row>
    <row r="51" s="4" customFormat="1" ht="25.9" customHeight="1" spans="1:250">
      <c r="A51" s="73" t="s">
        <v>127</v>
      </c>
      <c r="B51" s="147">
        <v>3089</v>
      </c>
      <c r="C51" s="74">
        <v>2542</v>
      </c>
      <c r="D51" s="75">
        <f t="shared" si="0"/>
        <v>0.822920038847524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</row>
    <row r="52" s="4" customFormat="1" ht="25.9" customHeight="1" spans="1:250">
      <c r="A52" s="76" t="s">
        <v>99</v>
      </c>
      <c r="B52" s="147">
        <v>1578</v>
      </c>
      <c r="C52" s="74">
        <v>1575</v>
      </c>
      <c r="D52" s="75">
        <f t="shared" si="0"/>
        <v>0.998098859315589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</row>
    <row r="53" s="4" customFormat="1" ht="25.9" customHeight="1" spans="1:250">
      <c r="A53" s="76" t="s">
        <v>128</v>
      </c>
      <c r="B53" s="147">
        <v>650</v>
      </c>
      <c r="C53" s="74">
        <v>567</v>
      </c>
      <c r="D53" s="75">
        <f t="shared" si="0"/>
        <v>0.872307692307692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</row>
    <row r="54" s="4" customFormat="1" ht="25.9" customHeight="1" spans="1:250">
      <c r="A54" s="76" t="s">
        <v>129</v>
      </c>
      <c r="B54" s="147">
        <v>30</v>
      </c>
      <c r="C54" s="74">
        <v>4</v>
      </c>
      <c r="D54" s="75">
        <f t="shared" si="0"/>
        <v>0.133333333333333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</row>
    <row r="55" s="4" customFormat="1" ht="25.9" customHeight="1" spans="1:250">
      <c r="A55" s="76" t="s">
        <v>105</v>
      </c>
      <c r="B55" s="147">
        <v>61</v>
      </c>
      <c r="C55" s="74">
        <v>61</v>
      </c>
      <c r="D55" s="75">
        <f t="shared" si="0"/>
        <v>1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</row>
    <row r="56" s="4" customFormat="1" ht="25.9" customHeight="1" spans="1:250">
      <c r="A56" s="76" t="s">
        <v>130</v>
      </c>
      <c r="B56" s="147">
        <v>770</v>
      </c>
      <c r="C56" s="74">
        <v>335</v>
      </c>
      <c r="D56" s="75">
        <f t="shared" si="0"/>
        <v>0.435064935064935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</row>
    <row r="57" s="4" customFormat="1" ht="25.9" customHeight="1" spans="1:250">
      <c r="A57" s="73" t="s">
        <v>131</v>
      </c>
      <c r="B57" s="147">
        <v>164</v>
      </c>
      <c r="C57" s="74">
        <v>129</v>
      </c>
      <c r="D57" s="75">
        <f t="shared" si="0"/>
        <v>0.786585365853659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</row>
    <row r="58" s="4" customFormat="1" ht="25.9" customHeight="1" spans="1:250">
      <c r="A58" s="76" t="s">
        <v>132</v>
      </c>
      <c r="B58" s="147">
        <v>164</v>
      </c>
      <c r="C58" s="74">
        <v>129</v>
      </c>
      <c r="D58" s="75">
        <f t="shared" si="0"/>
        <v>0.786585365853659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</row>
    <row r="59" s="4" customFormat="1" ht="25.9" customHeight="1" spans="1:250">
      <c r="A59" s="73" t="s">
        <v>133</v>
      </c>
      <c r="B59" s="147">
        <v>13</v>
      </c>
      <c r="C59" s="74">
        <v>14</v>
      </c>
      <c r="D59" s="75">
        <f t="shared" si="0"/>
        <v>1.07692307692308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</row>
    <row r="60" s="4" customFormat="1" ht="25.9" customHeight="1" spans="1:250">
      <c r="A60" s="73" t="s">
        <v>134</v>
      </c>
      <c r="B60" s="147">
        <v>13</v>
      </c>
      <c r="C60" s="74">
        <v>14</v>
      </c>
      <c r="D60" s="75">
        <f t="shared" si="0"/>
        <v>1.07692307692308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</row>
    <row r="61" s="4" customFormat="1" ht="25.9" customHeight="1" spans="1:250">
      <c r="A61" s="73" t="s">
        <v>135</v>
      </c>
      <c r="B61" s="147">
        <v>395</v>
      </c>
      <c r="C61" s="74">
        <v>495</v>
      </c>
      <c r="D61" s="75">
        <f t="shared" si="0"/>
        <v>1.25316455696203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</row>
    <row r="62" s="4" customFormat="1" ht="25.9" customHeight="1" spans="1:250">
      <c r="A62" s="76" t="s">
        <v>136</v>
      </c>
      <c r="B62" s="147">
        <v>150</v>
      </c>
      <c r="C62" s="74">
        <v>250</v>
      </c>
      <c r="D62" s="75">
        <f t="shared" si="0"/>
        <v>1.66666666666667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</row>
    <row r="63" s="4" customFormat="1" ht="25.9" customHeight="1" spans="1:250">
      <c r="A63" s="76" t="s">
        <v>137</v>
      </c>
      <c r="B63" s="147">
        <v>245</v>
      </c>
      <c r="C63" s="74">
        <v>245</v>
      </c>
      <c r="D63" s="75">
        <f t="shared" si="0"/>
        <v>1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</row>
    <row r="64" s="4" customFormat="1" ht="25.9" customHeight="1" spans="1:250">
      <c r="A64" s="73" t="s">
        <v>138</v>
      </c>
      <c r="B64" s="147">
        <v>767</v>
      </c>
      <c r="C64" s="74">
        <v>728</v>
      </c>
      <c r="D64" s="75">
        <f t="shared" si="0"/>
        <v>0.949152542372881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</row>
    <row r="65" s="4" customFormat="1" ht="25.9" customHeight="1" spans="1:250">
      <c r="A65" s="76" t="s">
        <v>99</v>
      </c>
      <c r="B65" s="147">
        <v>450</v>
      </c>
      <c r="C65" s="74">
        <v>448</v>
      </c>
      <c r="D65" s="75">
        <f t="shared" si="0"/>
        <v>0.995555555555556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</row>
    <row r="66" s="4" customFormat="1" ht="25.9" customHeight="1" spans="1:250">
      <c r="A66" s="76" t="s">
        <v>139</v>
      </c>
      <c r="B66" s="147">
        <v>59</v>
      </c>
      <c r="C66" s="74">
        <v>57</v>
      </c>
      <c r="D66" s="75">
        <f t="shared" si="0"/>
        <v>0.966101694915254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</row>
    <row r="67" s="4" customFormat="1" ht="25.9" customHeight="1" spans="1:250">
      <c r="A67" s="76" t="s">
        <v>105</v>
      </c>
      <c r="B67" s="147">
        <v>81</v>
      </c>
      <c r="C67" s="74">
        <v>83</v>
      </c>
      <c r="D67" s="75">
        <f t="shared" si="0"/>
        <v>1.02469135802469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</row>
    <row r="68" s="4" customFormat="1" ht="25.9" customHeight="1" spans="1:250">
      <c r="A68" s="76" t="s">
        <v>140</v>
      </c>
      <c r="B68" s="147">
        <v>177</v>
      </c>
      <c r="C68" s="74">
        <v>140</v>
      </c>
      <c r="D68" s="75">
        <f t="shared" si="0"/>
        <v>0.790960451977401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</row>
    <row r="69" s="4" customFormat="1" ht="25.9" customHeight="1" spans="1:250">
      <c r="A69" s="73" t="s">
        <v>141</v>
      </c>
      <c r="B69" s="147">
        <v>1500</v>
      </c>
      <c r="C69" s="74">
        <v>1352</v>
      </c>
      <c r="D69" s="75">
        <f t="shared" ref="D69:D90" si="1">C69/B69</f>
        <v>0.901333333333333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</row>
    <row r="70" s="4" customFormat="1" ht="25.9" customHeight="1" spans="1:250">
      <c r="A70" s="76" t="s">
        <v>99</v>
      </c>
      <c r="B70" s="147">
        <v>669</v>
      </c>
      <c r="C70" s="74">
        <v>657</v>
      </c>
      <c r="D70" s="75">
        <f t="shared" si="1"/>
        <v>0.982062780269058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</row>
    <row r="71" s="4" customFormat="1" ht="25.9" customHeight="1" spans="1:250">
      <c r="A71" s="76" t="s">
        <v>142</v>
      </c>
      <c r="B71" s="147">
        <v>5</v>
      </c>
      <c r="C71" s="74">
        <v>3</v>
      </c>
      <c r="D71" s="75">
        <f t="shared" si="1"/>
        <v>0.6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</row>
    <row r="72" s="4" customFormat="1" ht="25.9" customHeight="1" spans="1:250">
      <c r="A72" s="76" t="s">
        <v>105</v>
      </c>
      <c r="B72" s="147">
        <v>184</v>
      </c>
      <c r="C72" s="74">
        <v>184</v>
      </c>
      <c r="D72" s="75">
        <f t="shared" si="1"/>
        <v>1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</row>
    <row r="73" s="4" customFormat="1" ht="25.9" customHeight="1" spans="1:250">
      <c r="A73" s="76" t="s">
        <v>143</v>
      </c>
      <c r="B73" s="147">
        <v>642</v>
      </c>
      <c r="C73" s="74">
        <v>508</v>
      </c>
      <c r="D73" s="75">
        <f t="shared" si="1"/>
        <v>0.791277258566978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</row>
    <row r="74" s="4" customFormat="1" ht="25.9" customHeight="1" spans="1:250">
      <c r="A74" s="73" t="s">
        <v>144</v>
      </c>
      <c r="B74" s="147">
        <v>818</v>
      </c>
      <c r="C74" s="74">
        <v>739</v>
      </c>
      <c r="D74" s="75">
        <f t="shared" si="1"/>
        <v>0.903422982885086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</row>
    <row r="75" s="4" customFormat="1" ht="25.9" customHeight="1" spans="1:250">
      <c r="A75" s="76" t="s">
        <v>99</v>
      </c>
      <c r="B75" s="147">
        <v>474</v>
      </c>
      <c r="C75" s="74">
        <v>473</v>
      </c>
      <c r="D75" s="75">
        <f t="shared" si="1"/>
        <v>0.99789029535865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</row>
    <row r="76" s="4" customFormat="1" ht="25.9" customHeight="1" spans="1:250">
      <c r="A76" s="76" t="s">
        <v>105</v>
      </c>
      <c r="B76" s="147">
        <v>139</v>
      </c>
      <c r="C76" s="74">
        <v>139</v>
      </c>
      <c r="D76" s="75">
        <f t="shared" si="1"/>
        <v>1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</row>
    <row r="77" s="4" customFormat="1" ht="25.9" customHeight="1" spans="1:250">
      <c r="A77" s="76" t="s">
        <v>145</v>
      </c>
      <c r="B77" s="147">
        <v>205</v>
      </c>
      <c r="C77" s="74">
        <v>127</v>
      </c>
      <c r="D77" s="75">
        <f t="shared" si="1"/>
        <v>0.619512195121951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</row>
    <row r="78" s="4" customFormat="1" ht="25.9" customHeight="1" spans="1:250">
      <c r="A78" s="73" t="s">
        <v>146</v>
      </c>
      <c r="B78" s="147">
        <v>1383</v>
      </c>
      <c r="C78" s="74">
        <v>1381</v>
      </c>
      <c r="D78" s="75">
        <f t="shared" si="1"/>
        <v>0.998553868402025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</row>
    <row r="79" s="4" customFormat="1" ht="25.9" customHeight="1" spans="1:250">
      <c r="A79" s="76" t="s">
        <v>99</v>
      </c>
      <c r="B79" s="147">
        <v>238</v>
      </c>
      <c r="C79" s="74">
        <v>239</v>
      </c>
      <c r="D79" s="75">
        <f t="shared" si="1"/>
        <v>1.00420168067227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</row>
    <row r="80" s="4" customFormat="1" ht="25.9" customHeight="1" spans="1:250">
      <c r="A80" s="76" t="s">
        <v>105</v>
      </c>
      <c r="B80" s="147">
        <v>254</v>
      </c>
      <c r="C80" s="74">
        <v>257</v>
      </c>
      <c r="D80" s="75">
        <f t="shared" si="1"/>
        <v>1.01181102362205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</row>
    <row r="81" s="4" customFormat="1" ht="25.9" customHeight="1" spans="1:250">
      <c r="A81" s="76" t="s">
        <v>147</v>
      </c>
      <c r="B81" s="147">
        <v>891</v>
      </c>
      <c r="C81" s="74">
        <v>885</v>
      </c>
      <c r="D81" s="75">
        <f t="shared" si="1"/>
        <v>0.993265993265993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</row>
    <row r="82" s="4" customFormat="1" ht="25.9" customHeight="1" spans="1:250">
      <c r="A82" s="73" t="s">
        <v>148</v>
      </c>
      <c r="B82" s="147">
        <v>391</v>
      </c>
      <c r="C82" s="74">
        <v>362</v>
      </c>
      <c r="D82" s="75">
        <f t="shared" si="1"/>
        <v>0.925831202046036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</row>
    <row r="83" s="4" customFormat="1" ht="25.9" customHeight="1" spans="1:250">
      <c r="A83" s="76" t="s">
        <v>99</v>
      </c>
      <c r="B83" s="147">
        <v>339</v>
      </c>
      <c r="C83" s="74">
        <v>339</v>
      </c>
      <c r="D83" s="75">
        <f t="shared" si="1"/>
        <v>1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</row>
    <row r="84" s="4" customFormat="1" ht="25.9" customHeight="1" spans="1:250">
      <c r="A84" s="76" t="s">
        <v>149</v>
      </c>
      <c r="B84" s="147">
        <v>52</v>
      </c>
      <c r="C84" s="74">
        <v>23</v>
      </c>
      <c r="D84" s="75">
        <f t="shared" si="1"/>
        <v>0.442307692307692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</row>
    <row r="85" s="4" customFormat="1" ht="25.9" customHeight="1" spans="1:250">
      <c r="A85" s="73" t="s">
        <v>150</v>
      </c>
      <c r="B85" s="147">
        <v>590</v>
      </c>
      <c r="C85" s="74">
        <v>587</v>
      </c>
      <c r="D85" s="75">
        <f t="shared" si="1"/>
        <v>0.994915254237288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</row>
    <row r="86" s="4" customFormat="1" ht="25.9" customHeight="1" spans="1:250">
      <c r="A86" s="76" t="s">
        <v>99</v>
      </c>
      <c r="B86" s="147">
        <v>544</v>
      </c>
      <c r="C86" s="74">
        <v>549</v>
      </c>
      <c r="D86" s="75">
        <f t="shared" si="1"/>
        <v>1.00919117647059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</row>
    <row r="87" s="4" customFormat="1" ht="25.9" customHeight="1" spans="1:250">
      <c r="A87" s="76" t="s">
        <v>105</v>
      </c>
      <c r="B87" s="147">
        <v>38</v>
      </c>
      <c r="C87" s="74">
        <v>38</v>
      </c>
      <c r="D87" s="75">
        <f t="shared" si="1"/>
        <v>1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</row>
    <row r="88" s="4" customFormat="1" ht="25.9" customHeight="1" spans="1:250">
      <c r="A88" s="76" t="s">
        <v>150</v>
      </c>
      <c r="B88" s="147">
        <v>8</v>
      </c>
      <c r="C88" s="74"/>
      <c r="D88" s="75">
        <f t="shared" si="1"/>
        <v>0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</row>
    <row r="89" s="4" customFormat="1" ht="25.9" customHeight="1" spans="1:250">
      <c r="A89" s="73" t="s">
        <v>151</v>
      </c>
      <c r="B89" s="147">
        <v>1812</v>
      </c>
      <c r="C89" s="74">
        <v>1877</v>
      </c>
      <c r="D89" s="75">
        <f t="shared" si="1"/>
        <v>1.03587196467991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</row>
    <row r="90" s="4" customFormat="1" ht="25.9" customHeight="1" spans="1:250">
      <c r="A90" s="76" t="s">
        <v>99</v>
      </c>
      <c r="B90" s="147">
        <v>1300</v>
      </c>
      <c r="C90" s="74">
        <v>1313</v>
      </c>
      <c r="D90" s="75">
        <f t="shared" si="1"/>
        <v>1.01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</row>
    <row r="91" s="4" customFormat="1" ht="25.9" customHeight="1" spans="1:250">
      <c r="A91" s="76" t="s">
        <v>152</v>
      </c>
      <c r="B91" s="147">
        <v>1</v>
      </c>
      <c r="C91" s="74"/>
      <c r="D91" s="75">
        <f t="shared" ref="D91:D127" si="2">C91/B91</f>
        <v>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</row>
    <row r="92" s="4" customFormat="1" ht="25.9" customHeight="1" spans="1:250">
      <c r="A92" s="76" t="s">
        <v>153</v>
      </c>
      <c r="B92" s="147">
        <v>325</v>
      </c>
      <c r="C92" s="74">
        <v>379</v>
      </c>
      <c r="D92" s="75">
        <f t="shared" si="2"/>
        <v>1.16615384615385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</row>
    <row r="93" s="4" customFormat="1" ht="25.9" customHeight="1" spans="1:250">
      <c r="A93" s="76" t="s">
        <v>105</v>
      </c>
      <c r="B93" s="147">
        <v>90</v>
      </c>
      <c r="C93" s="74">
        <v>91</v>
      </c>
      <c r="D93" s="75">
        <f t="shared" si="2"/>
        <v>1.01111111111111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</row>
    <row r="94" s="4" customFormat="1" ht="25.9" customHeight="1" spans="1:250">
      <c r="A94" s="76" t="s">
        <v>154</v>
      </c>
      <c r="B94" s="147">
        <v>96</v>
      </c>
      <c r="C94" s="74">
        <v>94</v>
      </c>
      <c r="D94" s="75">
        <f t="shared" si="2"/>
        <v>0.979166666666667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</row>
    <row r="95" s="4" customFormat="1" ht="25.9" customHeight="1" spans="1:250">
      <c r="A95" s="73" t="s">
        <v>155</v>
      </c>
      <c r="B95" s="147">
        <v>249</v>
      </c>
      <c r="C95" s="74">
        <v>238</v>
      </c>
      <c r="D95" s="75">
        <f t="shared" si="2"/>
        <v>0.955823293172691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</row>
    <row r="96" s="4" customFormat="1" ht="25.9" customHeight="1" spans="1:250">
      <c r="A96" s="76" t="s">
        <v>99</v>
      </c>
      <c r="B96" s="147">
        <v>182</v>
      </c>
      <c r="C96" s="74">
        <v>180</v>
      </c>
      <c r="D96" s="75">
        <f t="shared" si="2"/>
        <v>0.989010989010989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</row>
    <row r="97" s="4" customFormat="1" ht="25.9" customHeight="1" spans="1:250">
      <c r="A97" s="76" t="s">
        <v>105</v>
      </c>
      <c r="B97" s="147">
        <v>9</v>
      </c>
      <c r="C97" s="74">
        <v>10</v>
      </c>
      <c r="D97" s="75">
        <f t="shared" si="2"/>
        <v>1.11111111111111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</row>
    <row r="98" s="4" customFormat="1" ht="25.9" customHeight="1" spans="1:250">
      <c r="A98" s="76" t="s">
        <v>156</v>
      </c>
      <c r="B98" s="147">
        <v>58</v>
      </c>
      <c r="C98" s="74">
        <v>48</v>
      </c>
      <c r="D98" s="75">
        <f t="shared" si="2"/>
        <v>0.827586206896552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</row>
    <row r="99" s="4" customFormat="1" ht="25.9" customHeight="1" spans="1:250">
      <c r="A99" s="73" t="s">
        <v>157</v>
      </c>
      <c r="B99" s="147">
        <v>158</v>
      </c>
      <c r="C99" s="74">
        <v>141</v>
      </c>
      <c r="D99" s="75">
        <f t="shared" si="2"/>
        <v>0.892405063291139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</row>
    <row r="100" s="4" customFormat="1" ht="25.9" customHeight="1" spans="1:250">
      <c r="A100" s="76" t="s">
        <v>99</v>
      </c>
      <c r="B100" s="147">
        <v>10</v>
      </c>
      <c r="C100" s="74"/>
      <c r="D100" s="75">
        <f t="shared" si="2"/>
        <v>0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</row>
    <row r="101" s="4" customFormat="1" ht="25.9" customHeight="1" spans="1:250">
      <c r="A101" s="76" t="s">
        <v>158</v>
      </c>
      <c r="B101" s="147">
        <v>28</v>
      </c>
      <c r="C101" s="74">
        <v>12</v>
      </c>
      <c r="D101" s="75">
        <f t="shared" si="2"/>
        <v>0.428571428571429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</row>
    <row r="102" s="4" customFormat="1" ht="25.9" customHeight="1" spans="1:250">
      <c r="A102" s="76" t="s">
        <v>105</v>
      </c>
      <c r="B102" s="147">
        <v>95</v>
      </c>
      <c r="C102" s="74">
        <v>104</v>
      </c>
      <c r="D102" s="75">
        <f t="shared" si="2"/>
        <v>1.09473684210526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</row>
    <row r="103" s="4" customFormat="1" ht="25.9" customHeight="1" spans="1:250">
      <c r="A103" s="76" t="s">
        <v>159</v>
      </c>
      <c r="B103" s="147">
        <v>25</v>
      </c>
      <c r="C103" s="74">
        <v>25</v>
      </c>
      <c r="D103" s="75">
        <f t="shared" si="2"/>
        <v>1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</row>
    <row r="104" s="4" customFormat="1" ht="25.9" customHeight="1" spans="1:250">
      <c r="A104" s="73" t="s">
        <v>160</v>
      </c>
      <c r="B104" s="147">
        <v>16776</v>
      </c>
      <c r="C104" s="74">
        <v>6554</v>
      </c>
      <c r="D104" s="75">
        <f t="shared" si="2"/>
        <v>0.39067715784454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</row>
    <row r="105" s="4" customFormat="1" ht="25.9" customHeight="1" spans="1:250">
      <c r="A105" s="76" t="s">
        <v>160</v>
      </c>
      <c r="B105" s="147">
        <v>16776</v>
      </c>
      <c r="C105" s="74">
        <v>6554</v>
      </c>
      <c r="D105" s="75">
        <f t="shared" si="2"/>
        <v>0.39067715784454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</row>
    <row r="106" s="4" customFormat="1" ht="27" customHeight="1" spans="1:250">
      <c r="A106" s="72" t="s">
        <v>161</v>
      </c>
      <c r="B106" s="146">
        <v>43</v>
      </c>
      <c r="C106" s="70">
        <v>43</v>
      </c>
      <c r="D106" s="71">
        <f t="shared" si="2"/>
        <v>1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</row>
    <row r="107" s="4" customFormat="1" ht="25.9" customHeight="1" spans="1:250">
      <c r="A107" s="72" t="s">
        <v>162</v>
      </c>
      <c r="B107" s="146">
        <v>3821</v>
      </c>
      <c r="C107" s="70">
        <v>3120</v>
      </c>
      <c r="D107" s="71">
        <f t="shared" si="2"/>
        <v>0.816540172729652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</row>
    <row r="108" s="4" customFormat="1" ht="25.9" customHeight="1" spans="1:250">
      <c r="A108" s="73" t="s">
        <v>163</v>
      </c>
      <c r="B108" s="147">
        <v>1723</v>
      </c>
      <c r="C108" s="74">
        <v>1385</v>
      </c>
      <c r="D108" s="75">
        <f t="shared" si="2"/>
        <v>0.803830528148578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</row>
    <row r="109" s="4" customFormat="1" ht="25.9" customHeight="1" spans="1:250">
      <c r="A109" s="73" t="s">
        <v>164</v>
      </c>
      <c r="B109" s="147">
        <v>91</v>
      </c>
      <c r="C109" s="74">
        <v>86</v>
      </c>
      <c r="D109" s="75">
        <f t="shared" si="2"/>
        <v>0.945054945054945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</row>
    <row r="110" s="4" customFormat="1" ht="25.9" customHeight="1" spans="1:250">
      <c r="A110" s="73" t="s">
        <v>165</v>
      </c>
      <c r="B110" s="147">
        <v>466</v>
      </c>
      <c r="C110" s="74">
        <v>461</v>
      </c>
      <c r="D110" s="75">
        <f t="shared" si="2"/>
        <v>0.989270386266094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</row>
    <row r="111" s="4" customFormat="1" ht="25.9" customHeight="1" spans="1:250">
      <c r="A111" s="73" t="s">
        <v>166</v>
      </c>
      <c r="B111" s="147">
        <v>1038</v>
      </c>
      <c r="C111" s="74">
        <v>1002</v>
      </c>
      <c r="D111" s="75">
        <f t="shared" si="2"/>
        <v>0.965317919075145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</row>
    <row r="112" s="4" customFormat="1" ht="25.9" customHeight="1" spans="1:250">
      <c r="A112" s="73" t="s">
        <v>167</v>
      </c>
      <c r="B112" s="147">
        <v>503</v>
      </c>
      <c r="C112" s="74">
        <v>186</v>
      </c>
      <c r="D112" s="75">
        <f t="shared" si="2"/>
        <v>0.369781312127237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</row>
    <row r="113" s="4" customFormat="1" ht="25.9" customHeight="1" spans="1:250">
      <c r="A113" s="72" t="s">
        <v>168</v>
      </c>
      <c r="B113" s="146">
        <v>95114</v>
      </c>
      <c r="C113" s="70">
        <v>94210</v>
      </c>
      <c r="D113" s="71">
        <f t="shared" si="2"/>
        <v>0.990495615787371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</row>
    <row r="114" s="4" customFormat="1" ht="25.9" customHeight="1" spans="1:250">
      <c r="A114" s="73" t="s">
        <v>169</v>
      </c>
      <c r="B114" s="147">
        <v>3593</v>
      </c>
      <c r="C114" s="74">
        <v>3292</v>
      </c>
      <c r="D114" s="75">
        <f t="shared" si="2"/>
        <v>0.916225994990259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</row>
    <row r="115" s="4" customFormat="1" ht="25.9" customHeight="1" spans="1:250">
      <c r="A115" s="76" t="s">
        <v>99</v>
      </c>
      <c r="B115" s="147">
        <v>284</v>
      </c>
      <c r="C115" s="74">
        <v>288</v>
      </c>
      <c r="D115" s="75">
        <f t="shared" si="2"/>
        <v>1.01408450704225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</row>
    <row r="116" s="4" customFormat="1" ht="25.9" customHeight="1" spans="1:250">
      <c r="A116" s="76" t="s">
        <v>170</v>
      </c>
      <c r="B116" s="147">
        <v>222</v>
      </c>
      <c r="C116" s="74">
        <v>223</v>
      </c>
      <c r="D116" s="75">
        <f t="shared" si="2"/>
        <v>1.0045045045045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</row>
    <row r="117" s="4" customFormat="1" ht="25.9" customHeight="1" spans="1:250">
      <c r="A117" s="76" t="s">
        <v>171</v>
      </c>
      <c r="B117" s="147">
        <v>3087</v>
      </c>
      <c r="C117" s="74">
        <v>2781</v>
      </c>
      <c r="D117" s="75">
        <f t="shared" si="2"/>
        <v>0.900874635568513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</row>
    <row r="118" s="4" customFormat="1" ht="25.9" customHeight="1" spans="1:250">
      <c r="A118" s="73" t="s">
        <v>172</v>
      </c>
      <c r="B118" s="147">
        <v>78876</v>
      </c>
      <c r="C118" s="74">
        <v>81161</v>
      </c>
      <c r="D118" s="75">
        <f t="shared" si="2"/>
        <v>1.02896952178102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</row>
    <row r="119" s="4" customFormat="1" ht="25.9" customHeight="1" spans="1:250">
      <c r="A119" s="76" t="s">
        <v>173</v>
      </c>
      <c r="B119" s="147">
        <v>2585</v>
      </c>
      <c r="C119" s="74">
        <v>2612</v>
      </c>
      <c r="D119" s="75">
        <f t="shared" si="2"/>
        <v>1.01044487427466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</row>
    <row r="120" s="4" customFormat="1" ht="25.9" customHeight="1" spans="1:250">
      <c r="A120" s="76" t="s">
        <v>174</v>
      </c>
      <c r="B120" s="147">
        <v>40445</v>
      </c>
      <c r="C120" s="74">
        <v>40606</v>
      </c>
      <c r="D120" s="75">
        <f t="shared" si="2"/>
        <v>1.00398071455062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</row>
    <row r="121" s="4" customFormat="1" ht="25.9" customHeight="1" spans="1:250">
      <c r="A121" s="76" t="s">
        <v>175</v>
      </c>
      <c r="B121" s="147">
        <v>20859</v>
      </c>
      <c r="C121" s="74">
        <v>21061</v>
      </c>
      <c r="D121" s="75">
        <f t="shared" si="2"/>
        <v>1.00968406922671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</row>
    <row r="122" s="4" customFormat="1" ht="25.9" customHeight="1" spans="1:250">
      <c r="A122" s="76" t="s">
        <v>176</v>
      </c>
      <c r="B122" s="147">
        <v>11689</v>
      </c>
      <c r="C122" s="74">
        <v>11659</v>
      </c>
      <c r="D122" s="75">
        <f t="shared" si="2"/>
        <v>0.997433484472581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</row>
    <row r="123" s="4" customFormat="1" ht="25.9" customHeight="1" spans="1:250">
      <c r="A123" s="76" t="s">
        <v>177</v>
      </c>
      <c r="B123" s="147">
        <v>3298</v>
      </c>
      <c r="C123" s="74">
        <v>5223</v>
      </c>
      <c r="D123" s="75">
        <f t="shared" si="2"/>
        <v>1.58368708308065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</row>
    <row r="124" s="4" customFormat="1" ht="25.9" customHeight="1" spans="1:250">
      <c r="A124" s="73" t="s">
        <v>178</v>
      </c>
      <c r="B124" s="147">
        <v>8089</v>
      </c>
      <c r="C124" s="74">
        <v>8162</v>
      </c>
      <c r="D124" s="75">
        <f t="shared" si="2"/>
        <v>1.00902460131042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</row>
    <row r="125" s="4" customFormat="1" ht="25.9" customHeight="1" spans="1:250">
      <c r="A125" s="76" t="s">
        <v>179</v>
      </c>
      <c r="B125" s="147">
        <v>8089</v>
      </c>
      <c r="C125" s="74">
        <v>8162</v>
      </c>
      <c r="D125" s="75">
        <f t="shared" si="2"/>
        <v>1.00902460131042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</row>
    <row r="126" s="4" customFormat="1" ht="25.9" customHeight="1" spans="1:250">
      <c r="A126" s="73" t="s">
        <v>180</v>
      </c>
      <c r="B126" s="147">
        <v>876</v>
      </c>
      <c r="C126" s="74">
        <v>946</v>
      </c>
      <c r="D126" s="75">
        <f t="shared" si="2"/>
        <v>1.07990867579909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</row>
    <row r="127" s="4" customFormat="1" ht="25.9" customHeight="1" spans="1:250">
      <c r="A127" s="76" t="s">
        <v>181</v>
      </c>
      <c r="B127" s="147">
        <v>866</v>
      </c>
      <c r="C127" s="74">
        <v>936</v>
      </c>
      <c r="D127" s="75">
        <f t="shared" si="2"/>
        <v>1.08083140877598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</row>
    <row r="128" s="4" customFormat="1" ht="25.9" customHeight="1" spans="1:250">
      <c r="A128" s="76" t="s">
        <v>182</v>
      </c>
      <c r="B128" s="147">
        <v>10</v>
      </c>
      <c r="C128" s="74">
        <v>10</v>
      </c>
      <c r="D128" s="75">
        <f t="shared" ref="D128:D191" si="3">C128/B128</f>
        <v>1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</row>
    <row r="129" s="4" customFormat="1" ht="25.9" customHeight="1" spans="1:250">
      <c r="A129" s="73" t="s">
        <v>183</v>
      </c>
      <c r="B129" s="147">
        <v>474</v>
      </c>
      <c r="C129" s="74">
        <v>472</v>
      </c>
      <c r="D129" s="75">
        <f t="shared" si="3"/>
        <v>0.9957805907173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</row>
    <row r="130" s="4" customFormat="1" ht="25.9" customHeight="1" spans="1:250">
      <c r="A130" s="76" t="s">
        <v>184</v>
      </c>
      <c r="B130" s="147">
        <v>474</v>
      </c>
      <c r="C130" s="74">
        <v>472</v>
      </c>
      <c r="D130" s="75">
        <f t="shared" si="3"/>
        <v>0.9957805907173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</row>
    <row r="131" s="4" customFormat="1" ht="25.9" customHeight="1" spans="1:250">
      <c r="A131" s="73" t="s">
        <v>185</v>
      </c>
      <c r="B131" s="147">
        <v>3206</v>
      </c>
      <c r="C131" s="74">
        <v>177</v>
      </c>
      <c r="D131" s="75">
        <f t="shared" si="3"/>
        <v>0.0552089831565814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</row>
    <row r="132" s="4" customFormat="1" ht="25.9" customHeight="1" spans="1:250">
      <c r="A132" s="76" t="s">
        <v>185</v>
      </c>
      <c r="B132" s="147">
        <v>3206</v>
      </c>
      <c r="C132" s="74">
        <v>177</v>
      </c>
      <c r="D132" s="75">
        <f t="shared" si="3"/>
        <v>0.0552089831565814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</row>
    <row r="133" s="4" customFormat="1" ht="25.9" customHeight="1" spans="1:250">
      <c r="A133" s="72" t="s">
        <v>186</v>
      </c>
      <c r="B133" s="146">
        <v>2658</v>
      </c>
      <c r="C133" s="70">
        <v>2437</v>
      </c>
      <c r="D133" s="71">
        <f t="shared" si="3"/>
        <v>0.916854778028593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</row>
    <row r="134" s="4" customFormat="1" ht="25.9" customHeight="1" spans="1:250">
      <c r="A134" s="73" t="s">
        <v>187</v>
      </c>
      <c r="B134" s="147">
        <v>1297</v>
      </c>
      <c r="C134" s="74">
        <v>1206</v>
      </c>
      <c r="D134" s="75">
        <f t="shared" si="3"/>
        <v>0.929838087895143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</row>
    <row r="135" s="4" customFormat="1" ht="25.9" customHeight="1" spans="1:250">
      <c r="A135" s="76" t="s">
        <v>99</v>
      </c>
      <c r="B135" s="147">
        <v>703</v>
      </c>
      <c r="C135" s="74">
        <v>701</v>
      </c>
      <c r="D135" s="75">
        <f t="shared" si="3"/>
        <v>0.997155049786629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</row>
    <row r="136" s="4" customFormat="1" ht="25.9" customHeight="1" spans="1:250">
      <c r="A136" s="76" t="s">
        <v>170</v>
      </c>
      <c r="B136" s="147">
        <v>236</v>
      </c>
      <c r="C136" s="74">
        <v>249</v>
      </c>
      <c r="D136" s="75">
        <f t="shared" si="3"/>
        <v>1.05508474576271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</row>
    <row r="137" s="4" customFormat="1" ht="25.9" customHeight="1" spans="1:250">
      <c r="A137" s="76" t="s">
        <v>188</v>
      </c>
      <c r="B137" s="147">
        <v>358</v>
      </c>
      <c r="C137" s="74">
        <v>256</v>
      </c>
      <c r="D137" s="75">
        <f t="shared" si="3"/>
        <v>0.715083798882682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</row>
    <row r="138" s="4" customFormat="1" ht="25.9" customHeight="1" spans="1:250">
      <c r="A138" s="73" t="s">
        <v>189</v>
      </c>
      <c r="B138" s="147">
        <v>77</v>
      </c>
      <c r="C138" s="74">
        <v>87</v>
      </c>
      <c r="D138" s="75">
        <f t="shared" si="3"/>
        <v>1.12987012987013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</row>
    <row r="139" s="4" customFormat="1" ht="25.9" customHeight="1" spans="1:250">
      <c r="A139" s="76" t="s">
        <v>190</v>
      </c>
      <c r="B139" s="147">
        <v>2</v>
      </c>
      <c r="C139" s="74">
        <v>2</v>
      </c>
      <c r="D139" s="75">
        <f t="shared" si="3"/>
        <v>1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</row>
    <row r="140" s="4" customFormat="1" ht="25.9" customHeight="1" spans="1:250">
      <c r="A140" s="76" t="s">
        <v>191</v>
      </c>
      <c r="B140" s="147">
        <v>75</v>
      </c>
      <c r="C140" s="74">
        <v>85</v>
      </c>
      <c r="D140" s="75">
        <f t="shared" si="3"/>
        <v>1.13333333333333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</row>
    <row r="141" s="4" customFormat="1" ht="25.9" customHeight="1" spans="1:250">
      <c r="A141" s="73" t="s">
        <v>192</v>
      </c>
      <c r="B141" s="147">
        <v>1284</v>
      </c>
      <c r="C141" s="74">
        <v>1144</v>
      </c>
      <c r="D141" s="75">
        <f t="shared" si="3"/>
        <v>0.890965732087227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</row>
    <row r="142" s="4" customFormat="1" ht="25.9" customHeight="1" spans="1:250">
      <c r="A142" s="76" t="s">
        <v>192</v>
      </c>
      <c r="B142" s="147">
        <v>1284</v>
      </c>
      <c r="C142" s="74">
        <v>1144</v>
      </c>
      <c r="D142" s="75">
        <f t="shared" si="3"/>
        <v>0.890965732087227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</row>
    <row r="143" s="4" customFormat="1" ht="25.9" customHeight="1" spans="1:250">
      <c r="A143" s="72" t="s">
        <v>193</v>
      </c>
      <c r="B143" s="146">
        <v>2568</v>
      </c>
      <c r="C143" s="70">
        <v>1863</v>
      </c>
      <c r="D143" s="71">
        <f t="shared" si="3"/>
        <v>0.725467289719626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</row>
    <row r="144" s="4" customFormat="1" ht="25.9" customHeight="1" spans="1:250">
      <c r="A144" s="73" t="s">
        <v>194</v>
      </c>
      <c r="B144" s="147">
        <v>1250</v>
      </c>
      <c r="C144" s="74">
        <v>976</v>
      </c>
      <c r="D144" s="75">
        <f t="shared" si="3"/>
        <v>0.7808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</row>
    <row r="145" s="4" customFormat="1" ht="25.9" customHeight="1" spans="1:250">
      <c r="A145" s="76" t="s">
        <v>99</v>
      </c>
      <c r="B145" s="147">
        <v>434</v>
      </c>
      <c r="C145" s="74">
        <v>435</v>
      </c>
      <c r="D145" s="75">
        <f t="shared" si="3"/>
        <v>1.00230414746544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</row>
    <row r="146" s="4" customFormat="1" ht="25.9" customHeight="1" spans="1:250">
      <c r="A146" s="76" t="s">
        <v>170</v>
      </c>
      <c r="B146" s="147">
        <v>158</v>
      </c>
      <c r="C146" s="74">
        <v>159</v>
      </c>
      <c r="D146" s="75">
        <f t="shared" si="3"/>
        <v>1.00632911392405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</row>
    <row r="147" s="4" customFormat="1" ht="25.9" customHeight="1" spans="1:250">
      <c r="A147" s="76" t="s">
        <v>195</v>
      </c>
      <c r="B147" s="147">
        <v>51</v>
      </c>
      <c r="C147" s="74">
        <v>51</v>
      </c>
      <c r="D147" s="75">
        <f t="shared" si="3"/>
        <v>1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</row>
    <row r="148" s="4" customFormat="1" ht="25.9" customHeight="1" spans="1:250">
      <c r="A148" s="76" t="s">
        <v>196</v>
      </c>
      <c r="B148" s="147">
        <v>97</v>
      </c>
      <c r="C148" s="74">
        <v>88</v>
      </c>
      <c r="D148" s="75">
        <f t="shared" si="3"/>
        <v>0.907216494845361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</row>
    <row r="149" s="4" customFormat="1" ht="25.9" customHeight="1" spans="1:250">
      <c r="A149" s="76" t="s">
        <v>197</v>
      </c>
      <c r="B149" s="147">
        <v>6</v>
      </c>
      <c r="C149" s="74">
        <v>6</v>
      </c>
      <c r="D149" s="75">
        <f t="shared" si="3"/>
        <v>1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</row>
    <row r="150" s="4" customFormat="1" ht="25.9" customHeight="1" spans="1:250">
      <c r="A150" s="76" t="s">
        <v>198</v>
      </c>
      <c r="B150" s="147">
        <v>93</v>
      </c>
      <c r="C150" s="74">
        <v>93</v>
      </c>
      <c r="D150" s="75">
        <f t="shared" si="3"/>
        <v>1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</row>
    <row r="151" s="4" customFormat="1" ht="25.9" customHeight="1" spans="1:250">
      <c r="A151" s="76" t="s">
        <v>199</v>
      </c>
      <c r="B151" s="147">
        <v>411</v>
      </c>
      <c r="C151" s="74">
        <v>144</v>
      </c>
      <c r="D151" s="75">
        <f t="shared" si="3"/>
        <v>0.35036496350365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</row>
    <row r="152" s="4" customFormat="1" ht="25.9" customHeight="1" spans="1:250">
      <c r="A152" s="73" t="s">
        <v>200</v>
      </c>
      <c r="B152" s="147">
        <v>42</v>
      </c>
      <c r="C152" s="74">
        <v>36</v>
      </c>
      <c r="D152" s="75">
        <f t="shared" si="3"/>
        <v>0.857142857142857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</row>
    <row r="153" s="4" customFormat="1" ht="25.9" customHeight="1" spans="1:250">
      <c r="A153" s="76" t="s">
        <v>201</v>
      </c>
      <c r="B153" s="147">
        <v>30</v>
      </c>
      <c r="C153" s="74">
        <v>18</v>
      </c>
      <c r="D153" s="75">
        <f t="shared" si="3"/>
        <v>0.6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</row>
    <row r="154" s="4" customFormat="1" ht="25.9" customHeight="1" spans="1:250">
      <c r="A154" s="76" t="s">
        <v>202</v>
      </c>
      <c r="B154" s="147">
        <v>12</v>
      </c>
      <c r="C154" s="74"/>
      <c r="D154" s="75">
        <f t="shared" si="3"/>
        <v>0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</row>
    <row r="155" s="4" customFormat="1" ht="25.9" customHeight="1" spans="1:250">
      <c r="A155" s="76" t="s">
        <v>203</v>
      </c>
      <c r="B155" s="147"/>
      <c r="C155" s="74">
        <v>18</v>
      </c>
      <c r="D155" s="75" t="e">
        <f t="shared" si="3"/>
        <v>#DIV/0!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</row>
    <row r="156" s="4" customFormat="1" ht="25.9" customHeight="1" spans="1:250">
      <c r="A156" s="73" t="s">
        <v>204</v>
      </c>
      <c r="B156" s="147">
        <v>144</v>
      </c>
      <c r="C156" s="74">
        <v>137</v>
      </c>
      <c r="D156" s="75">
        <f t="shared" si="3"/>
        <v>0.951388888888889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</row>
    <row r="157" s="4" customFormat="1" ht="25.9" customHeight="1" spans="1:250">
      <c r="A157" s="76" t="s">
        <v>205</v>
      </c>
      <c r="B157" s="147">
        <v>144</v>
      </c>
      <c r="C157" s="74">
        <v>137</v>
      </c>
      <c r="D157" s="75">
        <f t="shared" si="3"/>
        <v>0.951388888888889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</row>
    <row r="158" s="4" customFormat="1" ht="25.9" customHeight="1" spans="1:250">
      <c r="A158" s="73" t="s">
        <v>206</v>
      </c>
      <c r="B158" s="147">
        <v>1132</v>
      </c>
      <c r="C158" s="74">
        <v>714</v>
      </c>
      <c r="D158" s="75">
        <f t="shared" si="3"/>
        <v>0.630742049469965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</row>
    <row r="159" s="4" customFormat="1" ht="25.9" customHeight="1" spans="1:250">
      <c r="A159" s="76" t="s">
        <v>206</v>
      </c>
      <c r="B159" s="147">
        <v>1132</v>
      </c>
      <c r="C159" s="74">
        <v>714</v>
      </c>
      <c r="D159" s="75">
        <f t="shared" si="3"/>
        <v>0.630742049469965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</row>
    <row r="160" s="4" customFormat="1" ht="25.9" customHeight="1" spans="1:250">
      <c r="A160" s="72" t="s">
        <v>207</v>
      </c>
      <c r="B160" s="146">
        <v>68053</v>
      </c>
      <c r="C160" s="70">
        <v>70007</v>
      </c>
      <c r="D160" s="71">
        <f t="shared" si="3"/>
        <v>1.02871291493395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</row>
    <row r="161" s="4" customFormat="1" ht="25.9" customHeight="1" spans="1:250">
      <c r="A161" s="73" t="s">
        <v>208</v>
      </c>
      <c r="B161" s="147">
        <v>1150</v>
      </c>
      <c r="C161" s="74">
        <v>1138</v>
      </c>
      <c r="D161" s="75">
        <f t="shared" si="3"/>
        <v>0.989565217391304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</row>
    <row r="162" s="4" customFormat="1" ht="25.9" customHeight="1" spans="1:250">
      <c r="A162" s="76" t="s">
        <v>99</v>
      </c>
      <c r="B162" s="147">
        <v>688</v>
      </c>
      <c r="C162" s="74">
        <v>689</v>
      </c>
      <c r="D162" s="75">
        <f t="shared" si="3"/>
        <v>1.00145348837209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</row>
    <row r="163" s="4" customFormat="1" ht="25.9" customHeight="1" spans="1:250">
      <c r="A163" s="76" t="s">
        <v>209</v>
      </c>
      <c r="B163" s="147">
        <v>127</v>
      </c>
      <c r="C163" s="74">
        <v>119</v>
      </c>
      <c r="D163" s="75">
        <f t="shared" si="3"/>
        <v>0.937007874015748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</row>
    <row r="164" s="4" customFormat="1" ht="25.9" customHeight="1" spans="1:250">
      <c r="A164" s="76" t="s">
        <v>210</v>
      </c>
      <c r="B164" s="147">
        <v>2</v>
      </c>
      <c r="C164" s="74">
        <v>2</v>
      </c>
      <c r="D164" s="75">
        <f t="shared" si="3"/>
        <v>1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</row>
    <row r="165" s="4" customFormat="1" ht="25.9" customHeight="1" spans="1:250">
      <c r="A165" s="76" t="s">
        <v>211</v>
      </c>
      <c r="B165" s="147">
        <v>10</v>
      </c>
      <c r="C165" s="74">
        <v>7</v>
      </c>
      <c r="D165" s="75">
        <f t="shared" si="3"/>
        <v>0.7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</row>
    <row r="166" s="4" customFormat="1" ht="25.9" customHeight="1" spans="1:250">
      <c r="A166" s="76" t="s">
        <v>212</v>
      </c>
      <c r="B166" s="147">
        <v>60</v>
      </c>
      <c r="C166" s="74">
        <v>60</v>
      </c>
      <c r="D166" s="75">
        <f t="shared" si="3"/>
        <v>1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</row>
    <row r="167" s="4" customFormat="1" ht="25.9" customHeight="1" spans="1:250">
      <c r="A167" s="76" t="s">
        <v>213</v>
      </c>
      <c r="B167" s="147">
        <v>5</v>
      </c>
      <c r="C167" s="74">
        <v>5</v>
      </c>
      <c r="D167" s="75">
        <f t="shared" si="3"/>
        <v>1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</row>
    <row r="168" s="4" customFormat="1" ht="25.9" customHeight="1" spans="1:250">
      <c r="A168" s="76" t="s">
        <v>105</v>
      </c>
      <c r="B168" s="147">
        <v>89</v>
      </c>
      <c r="C168" s="74">
        <v>90</v>
      </c>
      <c r="D168" s="75">
        <f t="shared" si="3"/>
        <v>1.01123595505618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</row>
    <row r="169" s="4" customFormat="1" ht="25.9" customHeight="1" spans="1:250">
      <c r="A169" s="76" t="s">
        <v>214</v>
      </c>
      <c r="B169" s="147">
        <v>169</v>
      </c>
      <c r="C169" s="74">
        <v>166</v>
      </c>
      <c r="D169" s="75">
        <f t="shared" si="3"/>
        <v>0.982248520710059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</row>
    <row r="170" s="4" customFormat="1" ht="25.9" customHeight="1" spans="1:250">
      <c r="A170" s="73" t="s">
        <v>215</v>
      </c>
      <c r="B170" s="147">
        <v>1682</v>
      </c>
      <c r="C170" s="74">
        <v>1249</v>
      </c>
      <c r="D170" s="75">
        <f t="shared" si="3"/>
        <v>0.74256837098692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</row>
    <row r="171" s="4" customFormat="1" ht="25.9" customHeight="1" spans="1:250">
      <c r="A171" s="76" t="s">
        <v>99</v>
      </c>
      <c r="B171" s="147">
        <v>234</v>
      </c>
      <c r="C171" s="74">
        <v>234</v>
      </c>
      <c r="D171" s="75">
        <f t="shared" si="3"/>
        <v>1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</row>
    <row r="172" s="4" customFormat="1" ht="25.9" customHeight="1" spans="1:250">
      <c r="A172" s="76" t="s">
        <v>170</v>
      </c>
      <c r="B172" s="147">
        <v>230</v>
      </c>
      <c r="C172" s="74">
        <v>230</v>
      </c>
      <c r="D172" s="75">
        <f t="shared" si="3"/>
        <v>1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</row>
    <row r="173" s="4" customFormat="1" ht="25.9" customHeight="1" spans="1:250">
      <c r="A173" s="76" t="s">
        <v>216</v>
      </c>
      <c r="B173" s="147">
        <v>1218</v>
      </c>
      <c r="C173" s="74">
        <v>785</v>
      </c>
      <c r="D173" s="75">
        <f t="shared" si="3"/>
        <v>0.644499178981938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</row>
    <row r="174" s="4" customFormat="1" ht="25.9" customHeight="1" spans="1:250">
      <c r="A174" s="73" t="s">
        <v>217</v>
      </c>
      <c r="B174" s="147">
        <v>37683</v>
      </c>
      <c r="C174" s="74">
        <v>36678</v>
      </c>
      <c r="D174" s="75">
        <f t="shared" si="3"/>
        <v>0.973330148873497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</row>
    <row r="175" s="4" customFormat="1" ht="25.9" customHeight="1" spans="1:250">
      <c r="A175" s="76" t="s">
        <v>218</v>
      </c>
      <c r="B175" s="147">
        <v>6982</v>
      </c>
      <c r="C175" s="74">
        <v>6995</v>
      </c>
      <c r="D175" s="75">
        <f t="shared" si="3"/>
        <v>1.00186193067889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</row>
    <row r="176" s="4" customFormat="1" ht="25.9" customHeight="1" spans="1:250">
      <c r="A176" s="76" t="s">
        <v>219</v>
      </c>
      <c r="B176" s="147">
        <v>10297</v>
      </c>
      <c r="C176" s="74">
        <v>10331</v>
      </c>
      <c r="D176" s="75">
        <f t="shared" si="3"/>
        <v>1.00330193260173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</row>
    <row r="177" s="4" customFormat="1" ht="25.9" customHeight="1" spans="1:250">
      <c r="A177" s="76" t="s">
        <v>220</v>
      </c>
      <c r="B177" s="147">
        <v>13708</v>
      </c>
      <c r="C177" s="74">
        <v>12984</v>
      </c>
      <c r="D177" s="75">
        <f t="shared" si="3"/>
        <v>0.947184126057776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</row>
    <row r="178" s="4" customFormat="1" ht="25.9" customHeight="1" spans="1:250">
      <c r="A178" s="76" t="s">
        <v>221</v>
      </c>
      <c r="B178" s="147">
        <v>6675</v>
      </c>
      <c r="C178" s="74">
        <v>6346</v>
      </c>
      <c r="D178" s="75">
        <f t="shared" si="3"/>
        <v>0.950711610486891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</row>
    <row r="179" s="4" customFormat="1" ht="25.9" customHeight="1" spans="1:250">
      <c r="A179" s="76" t="s">
        <v>222</v>
      </c>
      <c r="B179" s="147">
        <v>21</v>
      </c>
      <c r="C179" s="74">
        <v>22</v>
      </c>
      <c r="D179" s="75">
        <f t="shared" si="3"/>
        <v>1.04761904761905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</row>
    <row r="180" s="4" customFormat="1" ht="25.9" customHeight="1" spans="1:250">
      <c r="A180" s="73" t="s">
        <v>223</v>
      </c>
      <c r="B180" s="147">
        <v>1405</v>
      </c>
      <c r="C180" s="74">
        <v>1081</v>
      </c>
      <c r="D180" s="75">
        <f t="shared" si="3"/>
        <v>0.769395017793594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</row>
    <row r="181" s="4" customFormat="1" ht="25.9" customHeight="1" spans="1:250">
      <c r="A181" s="76" t="s">
        <v>224</v>
      </c>
      <c r="B181" s="147">
        <v>54</v>
      </c>
      <c r="C181" s="74">
        <v>56</v>
      </c>
      <c r="D181" s="75">
        <f t="shared" si="3"/>
        <v>1.03703703703704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</row>
    <row r="182" s="4" customFormat="1" ht="25.9" customHeight="1" spans="1:250">
      <c r="A182" s="76" t="s">
        <v>225</v>
      </c>
      <c r="B182" s="147">
        <v>1351</v>
      </c>
      <c r="C182" s="74">
        <v>1025</v>
      </c>
      <c r="D182" s="75">
        <f t="shared" si="3"/>
        <v>0.758697261287935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</row>
    <row r="183" s="4" customFormat="1" ht="25.9" customHeight="1" spans="1:250">
      <c r="A183" s="73" t="s">
        <v>226</v>
      </c>
      <c r="B183" s="147">
        <v>2872</v>
      </c>
      <c r="C183" s="74">
        <v>2859</v>
      </c>
      <c r="D183" s="75">
        <f t="shared" si="3"/>
        <v>0.995473537604457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</row>
    <row r="184" s="4" customFormat="1" ht="25.9" customHeight="1" spans="1:250">
      <c r="A184" s="76" t="s">
        <v>227</v>
      </c>
      <c r="B184" s="147">
        <v>800</v>
      </c>
      <c r="C184" s="74">
        <v>675</v>
      </c>
      <c r="D184" s="75">
        <f t="shared" si="3"/>
        <v>0.84375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</row>
    <row r="185" s="4" customFormat="1" ht="25.9" customHeight="1" spans="1:250">
      <c r="A185" s="76" t="s">
        <v>228</v>
      </c>
      <c r="B185" s="147">
        <v>513</v>
      </c>
      <c r="C185" s="74">
        <v>516</v>
      </c>
      <c r="D185" s="75">
        <f t="shared" si="3"/>
        <v>1.00584795321637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</row>
    <row r="186" s="4" customFormat="1" ht="25.9" customHeight="1" spans="1:250">
      <c r="A186" s="76" t="s">
        <v>229</v>
      </c>
      <c r="B186" s="147">
        <v>1559</v>
      </c>
      <c r="C186" s="74">
        <v>1668</v>
      </c>
      <c r="D186" s="75">
        <f t="shared" si="3"/>
        <v>1.0699166132136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</row>
    <row r="187" s="4" customFormat="1" ht="25.9" customHeight="1" spans="1:250">
      <c r="A187" s="73" t="s">
        <v>230</v>
      </c>
      <c r="B187" s="147">
        <v>474</v>
      </c>
      <c r="C187" s="74">
        <v>439</v>
      </c>
      <c r="D187" s="75">
        <f t="shared" si="3"/>
        <v>0.926160337552743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</row>
    <row r="188" s="4" customFormat="1" ht="25.9" customHeight="1" spans="1:250">
      <c r="A188" s="76" t="s">
        <v>231</v>
      </c>
      <c r="B188" s="147">
        <v>447</v>
      </c>
      <c r="C188" s="74">
        <v>412</v>
      </c>
      <c r="D188" s="75">
        <f t="shared" si="3"/>
        <v>0.921700223713647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</row>
    <row r="189" s="4" customFormat="1" ht="25.9" customHeight="1" spans="1:250">
      <c r="A189" s="76" t="s">
        <v>232</v>
      </c>
      <c r="B189" s="147">
        <v>10</v>
      </c>
      <c r="C189" s="74">
        <v>10</v>
      </c>
      <c r="D189" s="75">
        <f t="shared" si="3"/>
        <v>1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</row>
    <row r="190" s="4" customFormat="1" ht="25.9" customHeight="1" spans="1:250">
      <c r="A190" s="76" t="s">
        <v>233</v>
      </c>
      <c r="B190" s="147">
        <v>3</v>
      </c>
      <c r="C190" s="74">
        <v>4</v>
      </c>
      <c r="D190" s="75">
        <f t="shared" si="3"/>
        <v>1.33333333333333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</row>
    <row r="191" s="4" customFormat="1" ht="25.9" customHeight="1" spans="1:250">
      <c r="A191" s="76" t="s">
        <v>234</v>
      </c>
      <c r="B191" s="147">
        <v>14</v>
      </c>
      <c r="C191" s="74">
        <v>13</v>
      </c>
      <c r="D191" s="75">
        <f t="shared" si="3"/>
        <v>0.928571428571429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</row>
    <row r="192" s="4" customFormat="1" ht="25.9" customHeight="1" spans="1:250">
      <c r="A192" s="73" t="s">
        <v>235</v>
      </c>
      <c r="B192" s="147">
        <v>2143</v>
      </c>
      <c r="C192" s="74">
        <v>2014</v>
      </c>
      <c r="D192" s="75">
        <f t="shared" ref="D192:D216" si="4">C192/B192</f>
        <v>0.939804013065796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</row>
    <row r="193" s="4" customFormat="1" ht="25.9" customHeight="1" spans="1:250">
      <c r="A193" s="76" t="s">
        <v>236</v>
      </c>
      <c r="B193" s="147">
        <v>479</v>
      </c>
      <c r="C193" s="74">
        <v>399</v>
      </c>
      <c r="D193" s="75">
        <f t="shared" si="4"/>
        <v>0.832985386221294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</row>
    <row r="194" s="4" customFormat="1" ht="25.9" customHeight="1" spans="1:250">
      <c r="A194" s="76" t="s">
        <v>237</v>
      </c>
      <c r="B194" s="147">
        <v>221</v>
      </c>
      <c r="C194" s="74">
        <v>217</v>
      </c>
      <c r="D194" s="75">
        <f t="shared" si="4"/>
        <v>0.981900452488688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</row>
    <row r="195" s="4" customFormat="1" ht="24" customHeight="1" spans="1:250">
      <c r="A195" s="76" t="s">
        <v>238</v>
      </c>
      <c r="B195" s="147">
        <v>456</v>
      </c>
      <c r="C195" s="74">
        <v>374</v>
      </c>
      <c r="D195" s="75">
        <f t="shared" si="4"/>
        <v>0.820175438596491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</row>
    <row r="196" s="4" customFormat="1" ht="25.9" customHeight="1" spans="1:250">
      <c r="A196" s="76" t="s">
        <v>239</v>
      </c>
      <c r="B196" s="147">
        <v>987</v>
      </c>
      <c r="C196" s="74">
        <v>1024</v>
      </c>
      <c r="D196" s="75">
        <f t="shared" si="4"/>
        <v>1.03748733535968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</row>
    <row r="197" s="4" customFormat="1" ht="25.9" customHeight="1" spans="1:250">
      <c r="A197" s="73" t="s">
        <v>240</v>
      </c>
      <c r="B197" s="147">
        <v>1860</v>
      </c>
      <c r="C197" s="74">
        <v>1852</v>
      </c>
      <c r="D197" s="75">
        <f t="shared" si="4"/>
        <v>0.995698924731183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</row>
    <row r="198" s="4" customFormat="1" ht="25.9" customHeight="1" spans="1:250">
      <c r="A198" s="76" t="s">
        <v>99</v>
      </c>
      <c r="B198" s="147">
        <v>103</v>
      </c>
      <c r="C198" s="74">
        <v>103</v>
      </c>
      <c r="D198" s="75">
        <f t="shared" si="4"/>
        <v>1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</row>
    <row r="199" s="4" customFormat="1" ht="25.9" customHeight="1" spans="1:250">
      <c r="A199" s="76" t="s">
        <v>170</v>
      </c>
      <c r="B199" s="147">
        <v>27</v>
      </c>
      <c r="C199" s="74">
        <v>27</v>
      </c>
      <c r="D199" s="75">
        <f t="shared" si="4"/>
        <v>1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</row>
    <row r="200" s="4" customFormat="1" ht="25.9" customHeight="1" spans="1:250">
      <c r="A200" s="76" t="s">
        <v>241</v>
      </c>
      <c r="B200" s="147">
        <v>23</v>
      </c>
      <c r="C200" s="74">
        <v>18</v>
      </c>
      <c r="D200" s="75">
        <f t="shared" si="4"/>
        <v>0.782608695652174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</row>
    <row r="201" s="4" customFormat="1" ht="25.9" customHeight="1" spans="1:250">
      <c r="A201" s="76" t="s">
        <v>242</v>
      </c>
      <c r="B201" s="147">
        <v>1</v>
      </c>
      <c r="C201" s="74">
        <v>1</v>
      </c>
      <c r="D201" s="75">
        <f t="shared" si="4"/>
        <v>1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</row>
    <row r="202" s="4" customFormat="1" ht="25.9" customHeight="1" spans="1:250">
      <c r="A202" s="76" t="s">
        <v>243</v>
      </c>
      <c r="B202" s="147">
        <v>1553</v>
      </c>
      <c r="C202" s="74">
        <v>1552</v>
      </c>
      <c r="D202" s="75">
        <f t="shared" si="4"/>
        <v>0.99935608499678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</row>
    <row r="203" s="4" customFormat="1" ht="25.9" customHeight="1" spans="1:250">
      <c r="A203" s="76" t="s">
        <v>244</v>
      </c>
      <c r="B203" s="147">
        <v>153</v>
      </c>
      <c r="C203" s="74">
        <v>151</v>
      </c>
      <c r="D203" s="75">
        <f t="shared" si="4"/>
        <v>0.986928104575163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</row>
    <row r="204" s="4" customFormat="1" ht="25.9" customHeight="1" spans="1:250">
      <c r="A204" s="73" t="s">
        <v>245</v>
      </c>
      <c r="B204" s="147">
        <v>5</v>
      </c>
      <c r="C204" s="74">
        <v>5</v>
      </c>
      <c r="D204" s="75">
        <f t="shared" si="4"/>
        <v>1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</row>
    <row r="205" s="4" customFormat="1" ht="25.9" customHeight="1" spans="1:250">
      <c r="A205" s="76" t="s">
        <v>246</v>
      </c>
      <c r="B205" s="147">
        <v>5</v>
      </c>
      <c r="C205" s="74">
        <v>5</v>
      </c>
      <c r="D205" s="75">
        <f t="shared" si="4"/>
        <v>1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</row>
    <row r="206" s="4" customFormat="1" ht="25.9" customHeight="1" spans="1:250">
      <c r="A206" s="73" t="s">
        <v>247</v>
      </c>
      <c r="B206" s="147">
        <v>3851</v>
      </c>
      <c r="C206" s="74">
        <v>3262</v>
      </c>
      <c r="D206" s="75">
        <f t="shared" si="4"/>
        <v>0.847052713580888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</row>
    <row r="207" s="4" customFormat="1" ht="25.9" customHeight="1" spans="1:250">
      <c r="A207" s="76" t="s">
        <v>248</v>
      </c>
      <c r="B207" s="147">
        <v>1433</v>
      </c>
      <c r="C207" s="74">
        <v>1275</v>
      </c>
      <c r="D207" s="75">
        <f t="shared" si="4"/>
        <v>0.889741800418702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</row>
    <row r="208" s="4" customFormat="1" ht="25.9" customHeight="1" spans="1:250">
      <c r="A208" s="76" t="s">
        <v>249</v>
      </c>
      <c r="B208" s="147">
        <v>2418</v>
      </c>
      <c r="C208" s="74">
        <v>1987</v>
      </c>
      <c r="D208" s="75">
        <f t="shared" si="4"/>
        <v>0.821753515301902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</row>
    <row r="209" s="4" customFormat="1" ht="25.9" customHeight="1" spans="1:250">
      <c r="A209" s="73" t="s">
        <v>250</v>
      </c>
      <c r="B209" s="147">
        <v>90</v>
      </c>
      <c r="C209" s="74">
        <v>68</v>
      </c>
      <c r="D209" s="75">
        <f t="shared" si="4"/>
        <v>0.755555555555556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</row>
    <row r="210" s="4" customFormat="1" ht="25.9" customHeight="1" spans="1:250">
      <c r="A210" s="76" t="s">
        <v>251</v>
      </c>
      <c r="B210" s="147">
        <v>90</v>
      </c>
      <c r="C210" s="74">
        <v>68</v>
      </c>
      <c r="D210" s="75">
        <f t="shared" si="4"/>
        <v>0.755555555555556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</row>
    <row r="211" s="4" customFormat="1" ht="25.9" customHeight="1" spans="1:250">
      <c r="A211" s="73" t="s">
        <v>252</v>
      </c>
      <c r="B211" s="147">
        <v>2261</v>
      </c>
      <c r="C211" s="74">
        <v>2217</v>
      </c>
      <c r="D211" s="75">
        <f t="shared" si="4"/>
        <v>0.980539584254755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</row>
    <row r="212" s="4" customFormat="1" ht="25.9" customHeight="1" spans="1:250">
      <c r="A212" s="76" t="s">
        <v>253</v>
      </c>
      <c r="B212" s="147">
        <v>724</v>
      </c>
      <c r="C212" s="74">
        <v>694</v>
      </c>
      <c r="D212" s="75">
        <f t="shared" si="4"/>
        <v>0.958563535911602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</row>
    <row r="213" s="4" customFormat="1" ht="25.9" customHeight="1" spans="1:250">
      <c r="A213" s="76" t="s">
        <v>254</v>
      </c>
      <c r="B213" s="147">
        <v>1537</v>
      </c>
      <c r="C213" s="74">
        <v>1523</v>
      </c>
      <c r="D213" s="75">
        <f t="shared" si="4"/>
        <v>0.99089134677944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</row>
    <row r="214" s="4" customFormat="1" ht="25.9" customHeight="1" spans="1:250">
      <c r="A214" s="73" t="s">
        <v>255</v>
      </c>
      <c r="B214" s="147">
        <v>1</v>
      </c>
      <c r="C214" s="74">
        <v>1</v>
      </c>
      <c r="D214" s="75">
        <f t="shared" si="4"/>
        <v>1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</row>
    <row r="215" s="4" customFormat="1" ht="25.9" customHeight="1" spans="1:250">
      <c r="A215" s="76" t="s">
        <v>256</v>
      </c>
      <c r="B215" s="147">
        <v>1</v>
      </c>
      <c r="C215" s="74">
        <v>1</v>
      </c>
      <c r="D215" s="75">
        <f t="shared" si="4"/>
        <v>1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</row>
    <row r="216" s="4" customFormat="1" ht="25.9" customHeight="1" spans="1:250">
      <c r="A216" s="73" t="s">
        <v>257</v>
      </c>
      <c r="B216" s="147">
        <v>11719</v>
      </c>
      <c r="C216" s="74">
        <v>16276</v>
      </c>
      <c r="D216" s="75">
        <f t="shared" si="4"/>
        <v>1.38885570441164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</row>
    <row r="217" s="4" customFormat="1" ht="25.9" customHeight="1" spans="1:250">
      <c r="A217" s="76" t="s">
        <v>258</v>
      </c>
      <c r="B217" s="147">
        <v>11719</v>
      </c>
      <c r="C217" s="74">
        <v>16276</v>
      </c>
      <c r="D217" s="75">
        <f t="shared" ref="D217:D278" si="5">C217/B217</f>
        <v>1.38885570441164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</row>
    <row r="218" s="4" customFormat="1" ht="25.9" customHeight="1" spans="1:250">
      <c r="A218" s="73" t="s">
        <v>259</v>
      </c>
      <c r="B218" s="147">
        <v>807</v>
      </c>
      <c r="C218" s="74">
        <v>818</v>
      </c>
      <c r="D218" s="75">
        <f t="shared" si="5"/>
        <v>1.01363073110285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</row>
    <row r="219" s="4" customFormat="1" ht="25.9" customHeight="1" spans="1:250">
      <c r="A219" s="76" t="s">
        <v>99</v>
      </c>
      <c r="B219" s="147">
        <v>148</v>
      </c>
      <c r="C219" s="74">
        <v>148</v>
      </c>
      <c r="D219" s="75">
        <f t="shared" si="5"/>
        <v>1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</row>
    <row r="220" s="4" customFormat="1" ht="25.9" customHeight="1" spans="1:250">
      <c r="A220" s="76" t="s">
        <v>260</v>
      </c>
      <c r="B220" s="147">
        <v>63</v>
      </c>
      <c r="C220" s="74">
        <v>63</v>
      </c>
      <c r="D220" s="75">
        <f t="shared" si="5"/>
        <v>1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</row>
    <row r="221" s="4" customFormat="1" ht="25.9" customHeight="1" spans="1:250">
      <c r="A221" s="76" t="s">
        <v>105</v>
      </c>
      <c r="B221" s="147">
        <v>115</v>
      </c>
      <c r="C221" s="74">
        <v>113</v>
      </c>
      <c r="D221" s="75">
        <f t="shared" si="5"/>
        <v>0.982608695652174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</row>
    <row r="222" s="4" customFormat="1" ht="25.9" customHeight="1" spans="1:250">
      <c r="A222" s="76" t="s">
        <v>261</v>
      </c>
      <c r="B222" s="147">
        <v>481</v>
      </c>
      <c r="C222" s="74">
        <v>494</v>
      </c>
      <c r="D222" s="75">
        <f t="shared" si="5"/>
        <v>1.02702702702703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</row>
    <row r="223" s="4" customFormat="1" ht="25.9" customHeight="1" spans="1:250">
      <c r="A223" s="73" t="s">
        <v>262</v>
      </c>
      <c r="B223" s="147">
        <v>50</v>
      </c>
      <c r="C223" s="74">
        <v>50</v>
      </c>
      <c r="D223" s="75">
        <f t="shared" si="5"/>
        <v>1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</row>
    <row r="224" s="4" customFormat="1" ht="25.9" customHeight="1" spans="1:250">
      <c r="A224" s="76" t="s">
        <v>262</v>
      </c>
      <c r="B224" s="147">
        <v>50</v>
      </c>
      <c r="C224" s="74">
        <v>50</v>
      </c>
      <c r="D224" s="75">
        <f t="shared" si="5"/>
        <v>1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</row>
    <row r="225" s="4" customFormat="1" ht="25.9" customHeight="1" spans="1:250">
      <c r="A225" s="72" t="s">
        <v>263</v>
      </c>
      <c r="B225" s="146">
        <v>54231</v>
      </c>
      <c r="C225" s="70">
        <v>55119</v>
      </c>
      <c r="D225" s="71">
        <f t="shared" si="5"/>
        <v>1.01637439840682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</row>
    <row r="226" s="4" customFormat="1" ht="25.9" customHeight="1" spans="1:250">
      <c r="A226" s="73" t="s">
        <v>264</v>
      </c>
      <c r="B226" s="147">
        <v>791</v>
      </c>
      <c r="C226" s="74">
        <v>794</v>
      </c>
      <c r="D226" s="75">
        <f t="shared" si="5"/>
        <v>1.00379266750948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</row>
    <row r="227" s="4" customFormat="1" ht="25.9" customHeight="1" spans="1:250">
      <c r="A227" s="76" t="s">
        <v>99</v>
      </c>
      <c r="B227" s="147">
        <v>627</v>
      </c>
      <c r="C227" s="74">
        <v>631</v>
      </c>
      <c r="D227" s="75">
        <f t="shared" si="5"/>
        <v>1.00637958532695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</row>
    <row r="228" s="4" customFormat="1" ht="25.9" customHeight="1" spans="1:250">
      <c r="A228" s="76" t="s">
        <v>170</v>
      </c>
      <c r="B228" s="147">
        <v>159</v>
      </c>
      <c r="C228" s="74">
        <v>158</v>
      </c>
      <c r="D228" s="75">
        <f t="shared" si="5"/>
        <v>0.993710691823899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</row>
    <row r="229" s="4" customFormat="1" ht="25.9" customHeight="1" spans="1:250">
      <c r="A229" s="76" t="s">
        <v>265</v>
      </c>
      <c r="B229" s="147">
        <v>5</v>
      </c>
      <c r="C229" s="74">
        <v>5</v>
      </c>
      <c r="D229" s="75">
        <f t="shared" si="5"/>
        <v>1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</row>
    <row r="230" s="4" customFormat="1" ht="25.9" customHeight="1" spans="1:250">
      <c r="A230" s="73" t="s">
        <v>266</v>
      </c>
      <c r="B230" s="147">
        <v>16307</v>
      </c>
      <c r="C230" s="74">
        <v>16045</v>
      </c>
      <c r="D230" s="75">
        <f t="shared" si="5"/>
        <v>0.983933280186423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</row>
    <row r="231" s="4" customFormat="1" ht="25.9" customHeight="1" spans="1:250">
      <c r="A231" s="76" t="s">
        <v>267</v>
      </c>
      <c r="B231" s="147">
        <v>16214</v>
      </c>
      <c r="C231" s="74">
        <v>15952</v>
      </c>
      <c r="D231" s="75">
        <f t="shared" si="5"/>
        <v>0.983841124953744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</row>
    <row r="232" s="4" customFormat="1" ht="25.9" customHeight="1" spans="1:250">
      <c r="A232" s="76" t="s">
        <v>268</v>
      </c>
      <c r="B232" s="147">
        <v>93</v>
      </c>
      <c r="C232" s="74">
        <v>93</v>
      </c>
      <c r="D232" s="75">
        <f t="shared" si="5"/>
        <v>1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</row>
    <row r="233" s="4" customFormat="1" ht="25.9" customHeight="1" spans="1:250">
      <c r="A233" s="73" t="s">
        <v>269</v>
      </c>
      <c r="B233" s="147">
        <v>6505</v>
      </c>
      <c r="C233" s="74">
        <v>6624</v>
      </c>
      <c r="D233" s="75">
        <f t="shared" si="5"/>
        <v>1.01829362029208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</row>
    <row r="234" s="4" customFormat="1" ht="25.9" customHeight="1" spans="1:250">
      <c r="A234" s="76" t="s">
        <v>270</v>
      </c>
      <c r="B234" s="147">
        <v>6505</v>
      </c>
      <c r="C234" s="74">
        <v>6624</v>
      </c>
      <c r="D234" s="75">
        <f t="shared" si="5"/>
        <v>1.01829362029208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</row>
    <row r="235" s="4" customFormat="1" ht="25.9" customHeight="1" spans="1:250">
      <c r="A235" s="73" t="s">
        <v>271</v>
      </c>
      <c r="B235" s="147">
        <v>5384</v>
      </c>
      <c r="C235" s="74">
        <v>5030</v>
      </c>
      <c r="D235" s="75">
        <f t="shared" si="5"/>
        <v>0.934249628528975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</row>
    <row r="236" s="4" customFormat="1" ht="25.9" customHeight="1" spans="1:250">
      <c r="A236" s="76" t="s">
        <v>272</v>
      </c>
      <c r="B236" s="147">
        <v>802</v>
      </c>
      <c r="C236" s="74">
        <v>828</v>
      </c>
      <c r="D236" s="75">
        <f t="shared" si="5"/>
        <v>1.03241895261845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</row>
    <row r="237" s="4" customFormat="1" ht="25.9" customHeight="1" spans="1:250">
      <c r="A237" s="76" t="s">
        <v>273</v>
      </c>
      <c r="B237" s="147">
        <v>2865</v>
      </c>
      <c r="C237" s="74">
        <v>2838</v>
      </c>
      <c r="D237" s="75">
        <f t="shared" si="5"/>
        <v>0.990575916230366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</row>
    <row r="238" s="4" customFormat="1" ht="25.9" customHeight="1" spans="1:250">
      <c r="A238" s="76" t="s">
        <v>274</v>
      </c>
      <c r="B238" s="147">
        <v>48</v>
      </c>
      <c r="C238" s="74">
        <v>46</v>
      </c>
      <c r="D238" s="75">
        <f t="shared" si="5"/>
        <v>0.958333333333333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</row>
    <row r="239" s="4" customFormat="1" ht="25.9" customHeight="1" spans="1:250">
      <c r="A239" s="76" t="s">
        <v>275</v>
      </c>
      <c r="B239" s="147">
        <v>595</v>
      </c>
      <c r="C239" s="74">
        <v>195</v>
      </c>
      <c r="D239" s="75">
        <f t="shared" si="5"/>
        <v>0.327731092436975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</row>
    <row r="240" s="4" customFormat="1" ht="25.9" customHeight="1" spans="1:250">
      <c r="A240" s="76" t="s">
        <v>276</v>
      </c>
      <c r="B240" s="147">
        <v>1074</v>
      </c>
      <c r="C240" s="74">
        <v>1123</v>
      </c>
      <c r="D240" s="75">
        <f t="shared" si="5"/>
        <v>1.04562383612663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</row>
    <row r="241" s="4" customFormat="1" ht="25.9" customHeight="1" spans="1:250">
      <c r="A241" s="73" t="s">
        <v>277</v>
      </c>
      <c r="B241" s="147">
        <v>795</v>
      </c>
      <c r="C241" s="74">
        <v>704</v>
      </c>
      <c r="D241" s="75">
        <f t="shared" si="5"/>
        <v>0.885534591194969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</row>
    <row r="242" s="4" customFormat="1" ht="25.9" customHeight="1" spans="1:250">
      <c r="A242" s="76" t="s">
        <v>278</v>
      </c>
      <c r="B242" s="147">
        <v>414</v>
      </c>
      <c r="C242" s="74">
        <v>413</v>
      </c>
      <c r="D242" s="75">
        <f t="shared" si="5"/>
        <v>0.997584541062802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</row>
    <row r="243" s="4" customFormat="1" ht="25.9" customHeight="1" spans="1:250">
      <c r="A243" s="76" t="s">
        <v>279</v>
      </c>
      <c r="B243" s="147">
        <v>60</v>
      </c>
      <c r="C243" s="74"/>
      <c r="D243" s="75">
        <f t="shared" si="5"/>
        <v>0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</row>
    <row r="244" s="4" customFormat="1" ht="25.9" customHeight="1" spans="1:250">
      <c r="A244" s="76" t="s">
        <v>280</v>
      </c>
      <c r="B244" s="147">
        <v>321</v>
      </c>
      <c r="C244" s="74">
        <v>291</v>
      </c>
      <c r="D244" s="75">
        <f t="shared" si="5"/>
        <v>0.906542056074766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</row>
    <row r="245" s="4" customFormat="1" ht="25.9" customHeight="1" spans="1:250">
      <c r="A245" s="73" t="s">
        <v>281</v>
      </c>
      <c r="B245" s="147">
        <v>2332</v>
      </c>
      <c r="C245" s="74">
        <v>2330</v>
      </c>
      <c r="D245" s="75">
        <f t="shared" si="5"/>
        <v>0.999142367066895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</row>
    <row r="246" s="4" customFormat="1" ht="25.9" customHeight="1" spans="1:250">
      <c r="A246" s="76" t="s">
        <v>282</v>
      </c>
      <c r="B246" s="147">
        <v>586</v>
      </c>
      <c r="C246" s="74">
        <v>584</v>
      </c>
      <c r="D246" s="75">
        <f t="shared" si="5"/>
        <v>0.996587030716723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</row>
    <row r="247" s="4" customFormat="1" ht="24" customHeight="1" spans="1:250">
      <c r="A247" s="76" t="s">
        <v>283</v>
      </c>
      <c r="B247" s="147">
        <v>1676</v>
      </c>
      <c r="C247" s="74">
        <v>1674</v>
      </c>
      <c r="D247" s="75">
        <f t="shared" si="5"/>
        <v>0.998806682577566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</row>
    <row r="248" s="4" customFormat="1" ht="25.9" customHeight="1" spans="1:250">
      <c r="A248" s="76" t="s">
        <v>284</v>
      </c>
      <c r="B248" s="147">
        <v>70</v>
      </c>
      <c r="C248" s="74">
        <v>72</v>
      </c>
      <c r="D248" s="75">
        <f t="shared" si="5"/>
        <v>1.02857142857143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</row>
    <row r="249" s="4" customFormat="1" ht="25.9" customHeight="1" spans="1:250">
      <c r="A249" s="73" t="s">
        <v>285</v>
      </c>
      <c r="B249" s="147">
        <v>17087</v>
      </c>
      <c r="C249" s="74">
        <v>18425</v>
      </c>
      <c r="D249" s="75">
        <f t="shared" si="5"/>
        <v>1.07830514426172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</row>
    <row r="250" s="4" customFormat="1" ht="25.9" customHeight="1" spans="1:250">
      <c r="A250" s="76" t="s">
        <v>286</v>
      </c>
      <c r="B250" s="147">
        <v>17087</v>
      </c>
      <c r="C250" s="74">
        <v>18425</v>
      </c>
      <c r="D250" s="75">
        <f t="shared" si="5"/>
        <v>1.07830514426172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</row>
    <row r="251" s="4" customFormat="1" ht="25.9" customHeight="1" spans="1:250">
      <c r="A251" s="73" t="s">
        <v>287</v>
      </c>
      <c r="B251" s="147">
        <v>1690</v>
      </c>
      <c r="C251" s="74">
        <v>1669</v>
      </c>
      <c r="D251" s="75">
        <f t="shared" si="5"/>
        <v>0.987573964497041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</row>
    <row r="252" s="4" customFormat="1" ht="25.9" customHeight="1" spans="1:250">
      <c r="A252" s="76" t="s">
        <v>288</v>
      </c>
      <c r="B252" s="147">
        <v>1622</v>
      </c>
      <c r="C252" s="74">
        <v>1622</v>
      </c>
      <c r="D252" s="75">
        <f t="shared" si="5"/>
        <v>1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</row>
    <row r="253" s="4" customFormat="1" ht="25.9" customHeight="1" spans="1:250">
      <c r="A253" s="76" t="s">
        <v>289</v>
      </c>
      <c r="B253" s="147">
        <v>68</v>
      </c>
      <c r="C253" s="74">
        <v>47</v>
      </c>
      <c r="D253" s="75">
        <f t="shared" si="5"/>
        <v>0.691176470588235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</row>
    <row r="254" s="4" customFormat="1" ht="25.9" customHeight="1" spans="1:250">
      <c r="A254" s="73" t="s">
        <v>290</v>
      </c>
      <c r="B254" s="147">
        <v>26</v>
      </c>
      <c r="C254" s="74">
        <v>52</v>
      </c>
      <c r="D254" s="75">
        <f t="shared" si="5"/>
        <v>2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</row>
    <row r="255" s="4" customFormat="1" ht="25.9" customHeight="1" spans="1:250">
      <c r="A255" s="76" t="s">
        <v>291</v>
      </c>
      <c r="B255" s="147">
        <v>26</v>
      </c>
      <c r="C255" s="74">
        <v>52</v>
      </c>
      <c r="D255" s="75">
        <f t="shared" si="5"/>
        <v>2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</row>
    <row r="256" s="4" customFormat="1" ht="25.9" customHeight="1" spans="1:250">
      <c r="A256" s="73" t="s">
        <v>292</v>
      </c>
      <c r="B256" s="147">
        <v>504</v>
      </c>
      <c r="C256" s="74">
        <v>528</v>
      </c>
      <c r="D256" s="75">
        <f t="shared" si="5"/>
        <v>1.04761904761905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</row>
    <row r="257" s="4" customFormat="1" ht="25.9" customHeight="1" spans="1:250">
      <c r="A257" s="76" t="s">
        <v>99</v>
      </c>
      <c r="B257" s="147">
        <v>193</v>
      </c>
      <c r="C257" s="74">
        <v>190</v>
      </c>
      <c r="D257" s="75">
        <f t="shared" si="5"/>
        <v>0.984455958549223</v>
      </c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</row>
    <row r="258" s="4" customFormat="1" ht="25.9" customHeight="1" spans="1:250">
      <c r="A258" s="76" t="s">
        <v>100</v>
      </c>
      <c r="B258" s="147">
        <v>19</v>
      </c>
      <c r="C258" s="74">
        <v>41</v>
      </c>
      <c r="D258" s="75">
        <f t="shared" si="5"/>
        <v>2.15789473684211</v>
      </c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</row>
    <row r="259" s="4" customFormat="1" ht="25.9" customHeight="1" spans="1:250">
      <c r="A259" s="76" t="s">
        <v>293</v>
      </c>
      <c r="B259" s="147"/>
      <c r="C259" s="74">
        <v>8</v>
      </c>
      <c r="D259" s="75" t="e">
        <f t="shared" si="5"/>
        <v>#DIV/0!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</row>
    <row r="260" s="4" customFormat="1" ht="25.9" customHeight="1" spans="1:250">
      <c r="A260" s="76" t="s">
        <v>105</v>
      </c>
      <c r="B260" s="147">
        <v>234</v>
      </c>
      <c r="C260" s="74">
        <v>234</v>
      </c>
      <c r="D260" s="75">
        <f t="shared" si="5"/>
        <v>1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</row>
    <row r="261" s="4" customFormat="1" ht="25.9" customHeight="1" spans="1:250">
      <c r="A261" s="76" t="s">
        <v>294</v>
      </c>
      <c r="B261" s="147">
        <v>58</v>
      </c>
      <c r="C261" s="74">
        <v>55</v>
      </c>
      <c r="D261" s="75">
        <f t="shared" si="5"/>
        <v>0.948275862068966</v>
      </c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</row>
    <row r="262" s="4" customFormat="1" ht="25.9" customHeight="1" spans="1:250">
      <c r="A262" s="73" t="s">
        <v>295</v>
      </c>
      <c r="B262" s="147">
        <v>17</v>
      </c>
      <c r="C262" s="74">
        <v>15</v>
      </c>
      <c r="D262" s="75">
        <f t="shared" si="5"/>
        <v>0.882352941176471</v>
      </c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</row>
    <row r="263" s="4" customFormat="1" ht="25.9" customHeight="1" spans="1:250">
      <c r="A263" s="76" t="s">
        <v>296</v>
      </c>
      <c r="B263" s="147">
        <v>17</v>
      </c>
      <c r="C263" s="74">
        <v>15</v>
      </c>
      <c r="D263" s="75">
        <f t="shared" si="5"/>
        <v>0.882352941176471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</row>
    <row r="264" s="4" customFormat="1" ht="25.9" customHeight="1" spans="1:250">
      <c r="A264" s="73" t="s">
        <v>297</v>
      </c>
      <c r="B264" s="147">
        <v>2395</v>
      </c>
      <c r="C264" s="74">
        <v>2432</v>
      </c>
      <c r="D264" s="75">
        <f t="shared" si="5"/>
        <v>1.01544885177453</v>
      </c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</row>
    <row r="265" s="4" customFormat="1" ht="25.9" customHeight="1" spans="1:250">
      <c r="A265" s="76" t="s">
        <v>298</v>
      </c>
      <c r="B265" s="147">
        <v>2395</v>
      </c>
      <c r="C265" s="74">
        <v>2432</v>
      </c>
      <c r="D265" s="75">
        <f t="shared" si="5"/>
        <v>1.01544885177453</v>
      </c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</row>
    <row r="266" s="4" customFormat="1" ht="25.9" customHeight="1" spans="1:250">
      <c r="A266" s="73" t="s">
        <v>299</v>
      </c>
      <c r="B266" s="147">
        <v>398</v>
      </c>
      <c r="C266" s="74">
        <v>471</v>
      </c>
      <c r="D266" s="75">
        <f t="shared" si="5"/>
        <v>1.18341708542714</v>
      </c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</row>
    <row r="267" s="4" customFormat="1" ht="25.9" customHeight="1" spans="1:250">
      <c r="A267" s="76" t="s">
        <v>299</v>
      </c>
      <c r="B267" s="147">
        <v>398</v>
      </c>
      <c r="C267" s="74">
        <v>471</v>
      </c>
      <c r="D267" s="75">
        <f t="shared" si="5"/>
        <v>1.18341708542714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</row>
    <row r="268" s="4" customFormat="1" ht="25.9" customHeight="1" spans="1:250">
      <c r="A268" s="72" t="s">
        <v>300</v>
      </c>
      <c r="B268" s="146">
        <v>1477</v>
      </c>
      <c r="C268" s="70">
        <v>844</v>
      </c>
      <c r="D268" s="71">
        <f t="shared" si="5"/>
        <v>0.571428571428571</v>
      </c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</row>
    <row r="269" s="4" customFormat="1" ht="25.9" customHeight="1" spans="1:250">
      <c r="A269" s="73" t="s">
        <v>301</v>
      </c>
      <c r="B269" s="146"/>
      <c r="C269" s="74">
        <v>30</v>
      </c>
      <c r="D269" s="75" t="e">
        <f t="shared" si="5"/>
        <v>#DIV/0!</v>
      </c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</row>
    <row r="270" s="4" customFormat="1" ht="25.9" customHeight="1" spans="1:250">
      <c r="A270" s="76" t="s">
        <v>302</v>
      </c>
      <c r="B270" s="146"/>
      <c r="C270" s="74">
        <v>30</v>
      </c>
      <c r="D270" s="75" t="e">
        <f t="shared" si="5"/>
        <v>#DIV/0!</v>
      </c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</row>
    <row r="271" s="4" customFormat="1" ht="25.9" customHeight="1" spans="1:250">
      <c r="A271" s="73" t="s">
        <v>303</v>
      </c>
      <c r="B271" s="147">
        <v>244</v>
      </c>
      <c r="C271" s="74">
        <v>240</v>
      </c>
      <c r="D271" s="75">
        <f t="shared" si="5"/>
        <v>0.983606557377049</v>
      </c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</row>
    <row r="272" s="4" customFormat="1" ht="25.9" customHeight="1" spans="1:250">
      <c r="A272" s="73" t="s">
        <v>304</v>
      </c>
      <c r="B272" s="147">
        <v>42</v>
      </c>
      <c r="C272" s="74">
        <v>42</v>
      </c>
      <c r="D272" s="75">
        <f t="shared" si="5"/>
        <v>1</v>
      </c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</row>
    <row r="273" s="4" customFormat="1" ht="25.9" customHeight="1" spans="1:250">
      <c r="A273" s="76" t="s">
        <v>305</v>
      </c>
      <c r="B273" s="147">
        <v>68</v>
      </c>
      <c r="C273" s="74">
        <v>63</v>
      </c>
      <c r="D273" s="75">
        <f t="shared" si="5"/>
        <v>0.926470588235294</v>
      </c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</row>
    <row r="274" s="4" customFormat="1" ht="25.9" customHeight="1" spans="1:250">
      <c r="A274" s="76" t="s">
        <v>306</v>
      </c>
      <c r="B274" s="147">
        <v>134</v>
      </c>
      <c r="C274" s="74">
        <v>135</v>
      </c>
      <c r="D274" s="75">
        <f t="shared" si="5"/>
        <v>1.00746268656716</v>
      </c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</row>
    <row r="275" s="4" customFormat="1" ht="25.9" customHeight="1" spans="1:250">
      <c r="A275" s="73" t="s">
        <v>307</v>
      </c>
      <c r="B275" s="147">
        <v>1051</v>
      </c>
      <c r="C275" s="74">
        <v>388</v>
      </c>
      <c r="D275" s="75">
        <f t="shared" si="5"/>
        <v>0.369172216936251</v>
      </c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</row>
    <row r="276" s="4" customFormat="1" ht="25.9" customHeight="1" spans="1:250">
      <c r="A276" s="76" t="s">
        <v>308</v>
      </c>
      <c r="B276" s="147">
        <v>1051</v>
      </c>
      <c r="C276" s="74">
        <v>388</v>
      </c>
      <c r="D276" s="75">
        <f t="shared" si="5"/>
        <v>0.369172216936251</v>
      </c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</row>
    <row r="277" s="4" customFormat="1" ht="25.9" customHeight="1" spans="1:250">
      <c r="A277" s="73" t="s">
        <v>309</v>
      </c>
      <c r="B277" s="147">
        <v>182</v>
      </c>
      <c r="C277" s="74">
        <v>186</v>
      </c>
      <c r="D277" s="75">
        <f t="shared" si="5"/>
        <v>1.02197802197802</v>
      </c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</row>
    <row r="278" s="4" customFormat="1" ht="25.9" customHeight="1" spans="1:250">
      <c r="A278" s="76" t="s">
        <v>310</v>
      </c>
      <c r="B278" s="147">
        <v>182</v>
      </c>
      <c r="C278" s="74">
        <v>186</v>
      </c>
      <c r="D278" s="75">
        <f t="shared" si="5"/>
        <v>1.02197802197802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</row>
    <row r="279" s="4" customFormat="1" ht="25.9" customHeight="1" spans="1:250">
      <c r="A279" s="72" t="s">
        <v>311</v>
      </c>
      <c r="B279" s="146">
        <v>29058</v>
      </c>
      <c r="C279" s="70">
        <v>17247</v>
      </c>
      <c r="D279" s="71">
        <f t="shared" ref="D279:D307" si="6">C279/B279</f>
        <v>0.593537063803428</v>
      </c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</row>
    <row r="280" s="4" customFormat="1" ht="25.9" customHeight="1" spans="1:250">
      <c r="A280" s="73" t="s">
        <v>312</v>
      </c>
      <c r="B280" s="147">
        <v>4357</v>
      </c>
      <c r="C280" s="74">
        <v>4224</v>
      </c>
      <c r="D280" s="75">
        <f t="shared" si="6"/>
        <v>0.969474408997016</v>
      </c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</row>
    <row r="281" s="4" customFormat="1" ht="25.9" customHeight="1" spans="1:250">
      <c r="A281" s="76" t="s">
        <v>99</v>
      </c>
      <c r="B281" s="147">
        <v>1368</v>
      </c>
      <c r="C281" s="74">
        <v>1359</v>
      </c>
      <c r="D281" s="75">
        <f t="shared" si="6"/>
        <v>0.993421052631579</v>
      </c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</row>
    <row r="282" s="4" customFormat="1" ht="25.9" customHeight="1" spans="1:250">
      <c r="A282" s="76" t="s">
        <v>170</v>
      </c>
      <c r="B282" s="147">
        <v>523</v>
      </c>
      <c r="C282" s="74">
        <v>515</v>
      </c>
      <c r="D282" s="75">
        <f t="shared" si="6"/>
        <v>0.984703632887189</v>
      </c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</row>
    <row r="283" s="4" customFormat="1" ht="25.9" customHeight="1" spans="1:250">
      <c r="A283" s="76" t="s">
        <v>313</v>
      </c>
      <c r="B283" s="147">
        <v>396</v>
      </c>
      <c r="C283" s="74">
        <v>412</v>
      </c>
      <c r="D283" s="75">
        <f t="shared" si="6"/>
        <v>1.04040404040404</v>
      </c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</row>
    <row r="284" s="4" customFormat="1" ht="25.9" customHeight="1" spans="1:250">
      <c r="A284" s="76" t="s">
        <v>314</v>
      </c>
      <c r="B284" s="147">
        <v>26</v>
      </c>
      <c r="C284" s="74">
        <v>26</v>
      </c>
      <c r="D284" s="75">
        <f t="shared" si="6"/>
        <v>1</v>
      </c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</row>
    <row r="285" s="4" customFormat="1" ht="25.9" customHeight="1" spans="1:250">
      <c r="A285" s="76" t="s">
        <v>315</v>
      </c>
      <c r="B285" s="147">
        <v>2044</v>
      </c>
      <c r="C285" s="74">
        <v>1912</v>
      </c>
      <c r="D285" s="75">
        <f t="shared" si="6"/>
        <v>0.935420743639922</v>
      </c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</row>
    <row r="286" s="4" customFormat="1" ht="25.9" customHeight="1" spans="1:250">
      <c r="A286" s="73" t="s">
        <v>316</v>
      </c>
      <c r="B286" s="147">
        <v>244</v>
      </c>
      <c r="C286" s="74">
        <v>209</v>
      </c>
      <c r="D286" s="75">
        <f t="shared" si="6"/>
        <v>0.85655737704918</v>
      </c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</row>
    <row r="287" s="4" customFormat="1" ht="25.9" customHeight="1" spans="1:250">
      <c r="A287" s="76" t="s">
        <v>317</v>
      </c>
      <c r="B287" s="147">
        <v>244</v>
      </c>
      <c r="C287" s="74">
        <v>209</v>
      </c>
      <c r="D287" s="75">
        <f t="shared" si="6"/>
        <v>0.85655737704918</v>
      </c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</row>
    <row r="288" s="4" customFormat="1" ht="25.9" customHeight="1" spans="1:250">
      <c r="A288" s="73" t="s">
        <v>318</v>
      </c>
      <c r="B288" s="147">
        <v>8078</v>
      </c>
      <c r="C288" s="74">
        <v>6387</v>
      </c>
      <c r="D288" s="75">
        <f t="shared" si="6"/>
        <v>0.790666006437237</v>
      </c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</row>
    <row r="289" s="4" customFormat="1" ht="25.9" customHeight="1" spans="1:250">
      <c r="A289" s="76" t="s">
        <v>318</v>
      </c>
      <c r="B289" s="147">
        <v>8078</v>
      </c>
      <c r="C289" s="74">
        <v>6387</v>
      </c>
      <c r="D289" s="75">
        <f t="shared" si="6"/>
        <v>0.790666006437237</v>
      </c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</row>
    <row r="290" s="4" customFormat="1" ht="25.9" customHeight="1" spans="1:250">
      <c r="A290" s="73" t="s">
        <v>319</v>
      </c>
      <c r="B290" s="147">
        <v>16379</v>
      </c>
      <c r="C290" s="74">
        <v>6427</v>
      </c>
      <c r="D290" s="75">
        <f t="shared" si="6"/>
        <v>0.392392697966909</v>
      </c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</row>
    <row r="291" s="4" customFormat="1" ht="25.9" customHeight="1" spans="1:250">
      <c r="A291" s="76" t="s">
        <v>319</v>
      </c>
      <c r="B291" s="147">
        <v>16379</v>
      </c>
      <c r="C291" s="74">
        <v>6427</v>
      </c>
      <c r="D291" s="75">
        <f t="shared" si="6"/>
        <v>0.392392697966909</v>
      </c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</row>
    <row r="292" s="4" customFormat="1" ht="25.9" customHeight="1" spans="1:250">
      <c r="A292" s="72" t="s">
        <v>320</v>
      </c>
      <c r="B292" s="146">
        <v>35800</v>
      </c>
      <c r="C292" s="70">
        <v>47630</v>
      </c>
      <c r="D292" s="71">
        <f t="shared" si="6"/>
        <v>1.3304469273743</v>
      </c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</row>
    <row r="293" s="4" customFormat="1" ht="25.9" customHeight="1" spans="1:250">
      <c r="A293" s="73" t="s">
        <v>321</v>
      </c>
      <c r="B293" s="147">
        <v>19479</v>
      </c>
      <c r="C293" s="74">
        <v>29159</v>
      </c>
      <c r="D293" s="75">
        <f t="shared" si="6"/>
        <v>1.49694542841008</v>
      </c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</row>
    <row r="294" s="4" customFormat="1" ht="25.9" customHeight="1" spans="1:250">
      <c r="A294" s="76" t="s">
        <v>99</v>
      </c>
      <c r="B294" s="147">
        <v>7384</v>
      </c>
      <c r="C294" s="74">
        <v>7385</v>
      </c>
      <c r="D294" s="75">
        <f t="shared" si="6"/>
        <v>1.00013542795233</v>
      </c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</row>
    <row r="295" s="4" customFormat="1" ht="25.9" customHeight="1" spans="1:250">
      <c r="A295" s="76" t="s">
        <v>105</v>
      </c>
      <c r="B295" s="147">
        <v>1098</v>
      </c>
      <c r="C295" s="74">
        <v>1066</v>
      </c>
      <c r="D295" s="75">
        <f t="shared" si="6"/>
        <v>0.970856102003643</v>
      </c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</row>
    <row r="296" s="4" customFormat="1" ht="25.9" customHeight="1" spans="1:250">
      <c r="A296" s="76" t="s">
        <v>322</v>
      </c>
      <c r="B296" s="147"/>
      <c r="C296" s="74">
        <v>13</v>
      </c>
      <c r="D296" s="75" t="e">
        <f t="shared" si="6"/>
        <v>#DIV/0!</v>
      </c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</row>
    <row r="297" s="4" customFormat="1" ht="25.9" customHeight="1" spans="1:250">
      <c r="A297" s="76" t="s">
        <v>323</v>
      </c>
      <c r="B297" s="147">
        <v>52</v>
      </c>
      <c r="C297" s="74">
        <v>12</v>
      </c>
      <c r="D297" s="75">
        <f t="shared" si="6"/>
        <v>0.230769230769231</v>
      </c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</row>
    <row r="298" s="4" customFormat="1" ht="25.9" customHeight="1" spans="1:250">
      <c r="A298" s="76" t="s">
        <v>324</v>
      </c>
      <c r="B298" s="147">
        <v>46</v>
      </c>
      <c r="C298" s="74">
        <v>59</v>
      </c>
      <c r="D298" s="75">
        <f t="shared" si="6"/>
        <v>1.28260869565217</v>
      </c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</row>
    <row r="299" s="4" customFormat="1" ht="25.9" customHeight="1" spans="1:250">
      <c r="A299" s="76" t="s">
        <v>325</v>
      </c>
      <c r="B299" s="147">
        <v>145</v>
      </c>
      <c r="C299" s="74">
        <v>194</v>
      </c>
      <c r="D299" s="75">
        <f t="shared" si="6"/>
        <v>1.33793103448276</v>
      </c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</row>
    <row r="300" s="4" customFormat="1" ht="25.9" customHeight="1" spans="1:250">
      <c r="A300" s="76" t="s">
        <v>326</v>
      </c>
      <c r="B300" s="147">
        <v>27</v>
      </c>
      <c r="C300" s="74">
        <v>27</v>
      </c>
      <c r="D300" s="75">
        <f t="shared" si="6"/>
        <v>1</v>
      </c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</row>
    <row r="301" s="4" customFormat="1" ht="25.9" customHeight="1" spans="1:250">
      <c r="A301" s="76" t="s">
        <v>327</v>
      </c>
      <c r="B301" s="147">
        <v>30</v>
      </c>
      <c r="C301" s="74">
        <v>25</v>
      </c>
      <c r="D301" s="75">
        <f t="shared" si="6"/>
        <v>0.833333333333333</v>
      </c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</row>
    <row r="302" s="4" customFormat="1" ht="25.9" customHeight="1" spans="1:250">
      <c r="A302" s="76" t="s">
        <v>328</v>
      </c>
      <c r="B302" s="147">
        <v>26</v>
      </c>
      <c r="C302" s="74">
        <v>26</v>
      </c>
      <c r="D302" s="75">
        <f t="shared" si="6"/>
        <v>1</v>
      </c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</row>
    <row r="303" s="4" customFormat="1" ht="25.9" customHeight="1" spans="1:250">
      <c r="A303" s="76" t="s">
        <v>329</v>
      </c>
      <c r="B303" s="147">
        <v>480</v>
      </c>
      <c r="C303" s="74">
        <v>481</v>
      </c>
      <c r="D303" s="75">
        <f t="shared" si="6"/>
        <v>1.00208333333333</v>
      </c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</row>
    <row r="304" s="4" customFormat="1" ht="25.9" customHeight="1" spans="1:250">
      <c r="A304" s="76" t="s">
        <v>330</v>
      </c>
      <c r="B304" s="147">
        <v>5865</v>
      </c>
      <c r="C304" s="74">
        <v>10481</v>
      </c>
      <c r="D304" s="75">
        <f t="shared" si="6"/>
        <v>1.78704177323103</v>
      </c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</row>
    <row r="305" s="4" customFormat="1" ht="25.9" customHeight="1" spans="1:250">
      <c r="A305" s="76" t="s">
        <v>331</v>
      </c>
      <c r="B305" s="147">
        <v>293</v>
      </c>
      <c r="C305" s="74">
        <v>327</v>
      </c>
      <c r="D305" s="75">
        <f t="shared" si="6"/>
        <v>1.1160409556314</v>
      </c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</row>
    <row r="306" s="4" customFormat="1" ht="25.9" customHeight="1" spans="1:250">
      <c r="A306" s="76" t="s">
        <v>332</v>
      </c>
      <c r="B306" s="147">
        <v>4033</v>
      </c>
      <c r="C306" s="74">
        <v>9063</v>
      </c>
      <c r="D306" s="75">
        <f t="shared" si="6"/>
        <v>2.24721051326556</v>
      </c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</row>
    <row r="307" s="4" customFormat="1" ht="25.9" customHeight="1" spans="1:250">
      <c r="A307" s="73" t="s">
        <v>333</v>
      </c>
      <c r="B307" s="147">
        <v>1782</v>
      </c>
      <c r="C307" s="74">
        <v>1807</v>
      </c>
      <c r="D307" s="75">
        <f t="shared" si="6"/>
        <v>1.01402918069585</v>
      </c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</row>
    <row r="308" s="4" customFormat="1" ht="25.9" customHeight="1" spans="1:250">
      <c r="A308" s="76" t="s">
        <v>334</v>
      </c>
      <c r="B308" s="147">
        <v>831</v>
      </c>
      <c r="C308" s="74">
        <v>859</v>
      </c>
      <c r="D308" s="75">
        <f t="shared" ref="D308:D371" si="7">C308/B308</f>
        <v>1.03369434416366</v>
      </c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</row>
    <row r="309" s="4" customFormat="1" ht="25.9" customHeight="1" spans="1:250">
      <c r="A309" s="76" t="s">
        <v>335</v>
      </c>
      <c r="B309" s="147">
        <v>2</v>
      </c>
      <c r="C309" s="74">
        <v>2</v>
      </c>
      <c r="D309" s="75">
        <f t="shared" si="7"/>
        <v>1</v>
      </c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</row>
    <row r="310" s="4" customFormat="1" ht="25.9" customHeight="1" spans="1:250">
      <c r="A310" s="76" t="s">
        <v>336</v>
      </c>
      <c r="B310" s="147">
        <v>547</v>
      </c>
      <c r="C310" s="74">
        <v>553</v>
      </c>
      <c r="D310" s="75">
        <f t="shared" si="7"/>
        <v>1.0109689213894</v>
      </c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</row>
    <row r="311" s="4" customFormat="1" ht="25.9" customHeight="1" spans="1:250">
      <c r="A311" s="76" t="s">
        <v>337</v>
      </c>
      <c r="B311" s="147">
        <v>43</v>
      </c>
      <c r="C311" s="74">
        <v>43</v>
      </c>
      <c r="D311" s="75">
        <f t="shared" si="7"/>
        <v>1</v>
      </c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</row>
    <row r="312" s="4" customFormat="1" ht="25.9" customHeight="1" spans="1:250">
      <c r="A312" s="76" t="s">
        <v>338</v>
      </c>
      <c r="B312" s="147">
        <v>95</v>
      </c>
      <c r="C312" s="74">
        <v>76</v>
      </c>
      <c r="D312" s="75">
        <f t="shared" si="7"/>
        <v>0.8</v>
      </c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</row>
    <row r="313" s="4" customFormat="1" ht="25.9" customHeight="1" spans="1:250">
      <c r="A313" s="76" t="s">
        <v>339</v>
      </c>
      <c r="B313" s="147">
        <v>2</v>
      </c>
      <c r="C313" s="74">
        <v>2</v>
      </c>
      <c r="D313" s="75">
        <f t="shared" si="7"/>
        <v>1</v>
      </c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</row>
    <row r="314" s="4" customFormat="1" ht="25.9" customHeight="1" spans="1:250">
      <c r="A314" s="76" t="s">
        <v>340</v>
      </c>
      <c r="B314" s="147">
        <v>262</v>
      </c>
      <c r="C314" s="74">
        <v>272</v>
      </c>
      <c r="D314" s="75">
        <f t="shared" si="7"/>
        <v>1.0381679389313</v>
      </c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</row>
    <row r="315" s="4" customFormat="1" ht="25.9" customHeight="1" spans="1:250">
      <c r="A315" s="73" t="s">
        <v>341</v>
      </c>
      <c r="B315" s="147">
        <v>1319</v>
      </c>
      <c r="C315" s="74">
        <v>2903</v>
      </c>
      <c r="D315" s="75">
        <f t="shared" si="7"/>
        <v>2.20090978013647</v>
      </c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</row>
    <row r="316" s="4" customFormat="1" ht="25.9" customHeight="1" spans="1:250">
      <c r="A316" s="76" t="s">
        <v>342</v>
      </c>
      <c r="B316" s="147">
        <v>9</v>
      </c>
      <c r="C316" s="74">
        <v>9</v>
      </c>
      <c r="D316" s="75">
        <f t="shared" si="7"/>
        <v>1</v>
      </c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</row>
    <row r="317" s="4" customFormat="1" ht="25.9" customHeight="1" spans="1:250">
      <c r="A317" s="76" t="s">
        <v>343</v>
      </c>
      <c r="B317" s="147">
        <v>612</v>
      </c>
      <c r="C317" s="74">
        <v>1830</v>
      </c>
      <c r="D317" s="75">
        <f t="shared" si="7"/>
        <v>2.99019607843137</v>
      </c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</row>
    <row r="318" s="4" customFormat="1" ht="25.9" customHeight="1" spans="1:250">
      <c r="A318" s="76" t="s">
        <v>344</v>
      </c>
      <c r="B318" s="147">
        <v>14</v>
      </c>
      <c r="C318" s="74">
        <v>61</v>
      </c>
      <c r="D318" s="75">
        <f t="shared" si="7"/>
        <v>4.35714285714286</v>
      </c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</row>
    <row r="319" s="4" customFormat="1" ht="25.9" customHeight="1" spans="1:250">
      <c r="A319" s="76" t="s">
        <v>345</v>
      </c>
      <c r="B319" s="147">
        <v>211</v>
      </c>
      <c r="C319" s="74">
        <v>200</v>
      </c>
      <c r="D319" s="75">
        <f t="shared" si="7"/>
        <v>0.947867298578199</v>
      </c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</row>
    <row r="320" s="4" customFormat="1" ht="25.9" customHeight="1" spans="1:250">
      <c r="A320" s="76" t="s">
        <v>346</v>
      </c>
      <c r="B320" s="147">
        <v>147</v>
      </c>
      <c r="C320" s="74">
        <v>167</v>
      </c>
      <c r="D320" s="75">
        <f t="shared" si="7"/>
        <v>1.13605442176871</v>
      </c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</row>
    <row r="321" s="4" customFormat="1" ht="25.9" customHeight="1" spans="1:250">
      <c r="A321" s="76" t="s">
        <v>347</v>
      </c>
      <c r="B321" s="147"/>
      <c r="C321" s="74">
        <v>35</v>
      </c>
      <c r="D321" s="75" t="e">
        <f t="shared" si="7"/>
        <v>#DIV/0!</v>
      </c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  <c r="IL321" s="1"/>
      <c r="IM321" s="1"/>
      <c r="IN321" s="1"/>
      <c r="IO321" s="1"/>
      <c r="IP321" s="1"/>
    </row>
    <row r="322" s="4" customFormat="1" ht="25.9" customHeight="1" spans="1:250">
      <c r="A322" s="76" t="s">
        <v>348</v>
      </c>
      <c r="B322" s="147">
        <v>123</v>
      </c>
      <c r="C322" s="74">
        <v>480</v>
      </c>
      <c r="D322" s="75">
        <f t="shared" si="7"/>
        <v>3.90243902439024</v>
      </c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</row>
    <row r="323" s="4" customFormat="1" ht="25.9" customHeight="1" spans="1:250">
      <c r="A323" s="76" t="s">
        <v>349</v>
      </c>
      <c r="B323" s="147">
        <v>203</v>
      </c>
      <c r="C323" s="74">
        <v>121</v>
      </c>
      <c r="D323" s="75">
        <f t="shared" si="7"/>
        <v>0.596059113300493</v>
      </c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</row>
    <row r="324" s="4" customFormat="1" ht="25.9" customHeight="1" spans="1:250">
      <c r="A324" s="73" t="s">
        <v>350</v>
      </c>
      <c r="B324" s="147">
        <v>5044</v>
      </c>
      <c r="C324" s="74">
        <v>5753</v>
      </c>
      <c r="D324" s="75">
        <f t="shared" si="7"/>
        <v>1.14056304520222</v>
      </c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</row>
    <row r="325" s="4" customFormat="1" ht="25.9" customHeight="1" spans="1:250">
      <c r="A325" s="76" t="s">
        <v>351</v>
      </c>
      <c r="B325" s="147">
        <v>4124</v>
      </c>
      <c r="C325" s="74">
        <v>4098</v>
      </c>
      <c r="D325" s="75">
        <f t="shared" si="7"/>
        <v>0.993695441319108</v>
      </c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</row>
    <row r="326" s="4" customFormat="1" ht="25.9" customHeight="1" spans="1:250">
      <c r="A326" s="76" t="s">
        <v>352</v>
      </c>
      <c r="B326" s="147"/>
      <c r="C326" s="74">
        <v>109</v>
      </c>
      <c r="D326" s="75" t="e">
        <f t="shared" si="7"/>
        <v>#DIV/0!</v>
      </c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</row>
    <row r="327" s="4" customFormat="1" ht="25.9" customHeight="1" spans="1:250">
      <c r="A327" s="76" t="s">
        <v>353</v>
      </c>
      <c r="B327" s="147">
        <v>920</v>
      </c>
      <c r="C327" s="74">
        <v>1546</v>
      </c>
      <c r="D327" s="75">
        <f t="shared" si="7"/>
        <v>1.6804347826087</v>
      </c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</row>
    <row r="328" s="4" customFormat="1" ht="25.9" customHeight="1" spans="1:250">
      <c r="A328" s="73" t="s">
        <v>354</v>
      </c>
      <c r="B328" s="147">
        <v>4914</v>
      </c>
      <c r="C328" s="74">
        <v>5171</v>
      </c>
      <c r="D328" s="75">
        <f t="shared" si="7"/>
        <v>1.05229955229955</v>
      </c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</row>
    <row r="329" s="4" customFormat="1" ht="25.9" customHeight="1" spans="1:250">
      <c r="A329" s="76" t="s">
        <v>355</v>
      </c>
      <c r="B329" s="147">
        <v>13</v>
      </c>
      <c r="C329" s="74">
        <v>163</v>
      </c>
      <c r="D329" s="75">
        <f t="shared" si="7"/>
        <v>12.5384615384615</v>
      </c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</row>
    <row r="330" s="4" customFormat="1" ht="25.9" customHeight="1" spans="1:250">
      <c r="A330" s="76" t="s">
        <v>356</v>
      </c>
      <c r="B330" s="147">
        <v>4056</v>
      </c>
      <c r="C330" s="74">
        <v>3987</v>
      </c>
      <c r="D330" s="75">
        <f t="shared" si="7"/>
        <v>0.982988165680473</v>
      </c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</row>
    <row r="331" s="4" customFormat="1" ht="25.9" customHeight="1" spans="1:250">
      <c r="A331" s="76" t="s">
        <v>357</v>
      </c>
      <c r="B331" s="147">
        <v>642</v>
      </c>
      <c r="C331" s="74">
        <v>836</v>
      </c>
      <c r="D331" s="75">
        <f t="shared" si="7"/>
        <v>1.30218068535826</v>
      </c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</row>
    <row r="332" s="4" customFormat="1" ht="25.9" customHeight="1" spans="1:250">
      <c r="A332" s="76" t="s">
        <v>358</v>
      </c>
      <c r="B332" s="147">
        <v>8</v>
      </c>
      <c r="C332" s="74">
        <v>8</v>
      </c>
      <c r="D332" s="75">
        <f t="shared" si="7"/>
        <v>1</v>
      </c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</row>
    <row r="333" s="4" customFormat="1" ht="25.9" customHeight="1" spans="1:250">
      <c r="A333" s="76" t="s">
        <v>359</v>
      </c>
      <c r="B333" s="147">
        <v>195</v>
      </c>
      <c r="C333" s="74">
        <v>177</v>
      </c>
      <c r="D333" s="75">
        <f t="shared" si="7"/>
        <v>0.907692307692308</v>
      </c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</row>
    <row r="334" s="4" customFormat="1" ht="25.9" customHeight="1" spans="1:250">
      <c r="A334" s="73" t="s">
        <v>360</v>
      </c>
      <c r="B334" s="147">
        <v>698</v>
      </c>
      <c r="C334" s="74">
        <v>426</v>
      </c>
      <c r="D334" s="75">
        <f t="shared" si="7"/>
        <v>0.610315186246418</v>
      </c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</row>
    <row r="335" s="4" customFormat="1" ht="25.9" customHeight="1" spans="1:250">
      <c r="A335" s="76" t="s">
        <v>361</v>
      </c>
      <c r="B335" s="147">
        <v>685</v>
      </c>
      <c r="C335" s="74">
        <v>413</v>
      </c>
      <c r="D335" s="75">
        <f t="shared" si="7"/>
        <v>0.602919708029197</v>
      </c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</row>
    <row r="336" s="4" customFormat="1" ht="25.9" customHeight="1" spans="1:250">
      <c r="A336" s="76" t="s">
        <v>362</v>
      </c>
      <c r="B336" s="147">
        <v>13</v>
      </c>
      <c r="C336" s="74">
        <v>13</v>
      </c>
      <c r="D336" s="75">
        <f t="shared" si="7"/>
        <v>1</v>
      </c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</row>
    <row r="337" s="4" customFormat="1" ht="25.9" customHeight="1" spans="1:250">
      <c r="A337" s="73" t="s">
        <v>363</v>
      </c>
      <c r="B337" s="147">
        <v>2564</v>
      </c>
      <c r="C337" s="74">
        <v>2411</v>
      </c>
      <c r="D337" s="75">
        <f t="shared" si="7"/>
        <v>0.940327613104524</v>
      </c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  <c r="II337" s="1"/>
      <c r="IJ337" s="1"/>
      <c r="IK337" s="1"/>
      <c r="IL337" s="1"/>
      <c r="IM337" s="1"/>
      <c r="IN337" s="1"/>
      <c r="IO337" s="1"/>
      <c r="IP337" s="1"/>
    </row>
    <row r="338" s="4" customFormat="1" ht="25.9" customHeight="1" spans="1:250">
      <c r="A338" s="76" t="s">
        <v>363</v>
      </c>
      <c r="B338" s="147">
        <v>2564</v>
      </c>
      <c r="C338" s="74">
        <v>2411</v>
      </c>
      <c r="D338" s="75">
        <f t="shared" si="7"/>
        <v>0.940327613104524</v>
      </c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  <c r="HF338" s="1"/>
      <c r="HG338" s="1"/>
      <c r="HH338" s="1"/>
      <c r="HI338" s="1"/>
      <c r="HJ338" s="1"/>
      <c r="HK338" s="1"/>
      <c r="HL338" s="1"/>
      <c r="HM338" s="1"/>
      <c r="HN338" s="1"/>
      <c r="HO338" s="1"/>
      <c r="HP338" s="1"/>
      <c r="HQ338" s="1"/>
      <c r="HR338" s="1"/>
      <c r="HS338" s="1"/>
      <c r="HT338" s="1"/>
      <c r="HU338" s="1"/>
      <c r="HV338" s="1"/>
      <c r="HW338" s="1"/>
      <c r="HX338" s="1"/>
      <c r="HY338" s="1"/>
      <c r="HZ338" s="1"/>
      <c r="IA338" s="1"/>
      <c r="IB338" s="1"/>
      <c r="IC338" s="1"/>
      <c r="ID338" s="1"/>
      <c r="IE338" s="1"/>
      <c r="IF338" s="1"/>
      <c r="IG338" s="1"/>
      <c r="IH338" s="1"/>
      <c r="II338" s="1"/>
      <c r="IJ338" s="1"/>
      <c r="IK338" s="1"/>
      <c r="IL338" s="1"/>
      <c r="IM338" s="1"/>
      <c r="IN338" s="1"/>
      <c r="IO338" s="1"/>
      <c r="IP338" s="1"/>
    </row>
    <row r="339" s="4" customFormat="1" ht="25.9" customHeight="1" spans="1:250">
      <c r="A339" s="72" t="s">
        <v>364</v>
      </c>
      <c r="B339" s="146">
        <v>90</v>
      </c>
      <c r="C339" s="70">
        <v>90</v>
      </c>
      <c r="D339" s="71">
        <f t="shared" si="7"/>
        <v>1</v>
      </c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  <c r="HJ339" s="1"/>
      <c r="HK339" s="1"/>
      <c r="HL339" s="1"/>
      <c r="HM339" s="1"/>
      <c r="HN339" s="1"/>
      <c r="HO339" s="1"/>
      <c r="HP339" s="1"/>
      <c r="HQ339" s="1"/>
      <c r="HR339" s="1"/>
      <c r="HS339" s="1"/>
      <c r="HT339" s="1"/>
      <c r="HU339" s="1"/>
      <c r="HV339" s="1"/>
      <c r="HW339" s="1"/>
      <c r="HX339" s="1"/>
      <c r="HY339" s="1"/>
      <c r="HZ339" s="1"/>
      <c r="IA339" s="1"/>
      <c r="IB339" s="1"/>
      <c r="IC339" s="1"/>
      <c r="ID339" s="1"/>
      <c r="IE339" s="1"/>
      <c r="IF339" s="1"/>
      <c r="IG339" s="1"/>
      <c r="IH339" s="1"/>
      <c r="II339" s="1"/>
      <c r="IJ339" s="1"/>
      <c r="IK339" s="1"/>
      <c r="IL339" s="1"/>
      <c r="IM339" s="1"/>
      <c r="IN339" s="1"/>
      <c r="IO339" s="1"/>
      <c r="IP339" s="1"/>
    </row>
    <row r="340" s="4" customFormat="1" ht="25.9" customHeight="1" spans="1:250">
      <c r="A340" s="73" t="s">
        <v>365</v>
      </c>
      <c r="B340" s="147">
        <v>90</v>
      </c>
      <c r="C340" s="74">
        <v>90</v>
      </c>
      <c r="D340" s="75">
        <f t="shared" si="7"/>
        <v>1</v>
      </c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  <c r="HJ340" s="1"/>
      <c r="HK340" s="1"/>
      <c r="HL340" s="1"/>
      <c r="HM340" s="1"/>
      <c r="HN340" s="1"/>
      <c r="HO340" s="1"/>
      <c r="HP340" s="1"/>
      <c r="HQ340" s="1"/>
      <c r="HR340" s="1"/>
      <c r="HS340" s="1"/>
      <c r="HT340" s="1"/>
      <c r="HU340" s="1"/>
      <c r="HV340" s="1"/>
      <c r="HW340" s="1"/>
      <c r="HX340" s="1"/>
      <c r="HY340" s="1"/>
      <c r="HZ340" s="1"/>
      <c r="IA340" s="1"/>
      <c r="IB340" s="1"/>
      <c r="IC340" s="1"/>
      <c r="ID340" s="1"/>
      <c r="IE340" s="1"/>
      <c r="IF340" s="1"/>
      <c r="IG340" s="1"/>
      <c r="IH340" s="1"/>
      <c r="II340" s="1"/>
      <c r="IJ340" s="1"/>
      <c r="IK340" s="1"/>
      <c r="IL340" s="1"/>
      <c r="IM340" s="1"/>
      <c r="IN340" s="1"/>
      <c r="IO340" s="1"/>
      <c r="IP340" s="1"/>
    </row>
    <row r="341" s="4" customFormat="1" ht="25.9" customHeight="1" spans="1:250">
      <c r="A341" s="76" t="s">
        <v>366</v>
      </c>
      <c r="B341" s="147">
        <v>90</v>
      </c>
      <c r="C341" s="74">
        <v>90</v>
      </c>
      <c r="D341" s="75">
        <f t="shared" si="7"/>
        <v>1</v>
      </c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  <c r="HF341" s="1"/>
      <c r="HG341" s="1"/>
      <c r="HH341" s="1"/>
      <c r="HI341" s="1"/>
      <c r="HJ341" s="1"/>
      <c r="HK341" s="1"/>
      <c r="HL341" s="1"/>
      <c r="HM341" s="1"/>
      <c r="HN341" s="1"/>
      <c r="HO341" s="1"/>
      <c r="HP341" s="1"/>
      <c r="HQ341" s="1"/>
      <c r="HR341" s="1"/>
      <c r="HS341" s="1"/>
      <c r="HT341" s="1"/>
      <c r="HU341" s="1"/>
      <c r="HV341" s="1"/>
      <c r="HW341" s="1"/>
      <c r="HX341" s="1"/>
      <c r="HY341" s="1"/>
      <c r="HZ341" s="1"/>
      <c r="IA341" s="1"/>
      <c r="IB341" s="1"/>
      <c r="IC341" s="1"/>
      <c r="ID341" s="1"/>
      <c r="IE341" s="1"/>
      <c r="IF341" s="1"/>
      <c r="IG341" s="1"/>
      <c r="IH341" s="1"/>
      <c r="II341" s="1"/>
      <c r="IJ341" s="1"/>
      <c r="IK341" s="1"/>
      <c r="IL341" s="1"/>
      <c r="IM341" s="1"/>
      <c r="IN341" s="1"/>
      <c r="IO341" s="1"/>
      <c r="IP341" s="1"/>
    </row>
    <row r="342" s="4" customFormat="1" ht="25.9" customHeight="1" spans="1:250">
      <c r="A342" s="72" t="s">
        <v>367</v>
      </c>
      <c r="B342" s="146">
        <v>165</v>
      </c>
      <c r="C342" s="70">
        <v>160</v>
      </c>
      <c r="D342" s="71">
        <f t="shared" si="7"/>
        <v>0.96969696969697</v>
      </c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  <c r="HF342" s="1"/>
      <c r="HG342" s="1"/>
      <c r="HH342" s="1"/>
      <c r="HI342" s="1"/>
      <c r="HJ342" s="1"/>
      <c r="HK342" s="1"/>
      <c r="HL342" s="1"/>
      <c r="HM342" s="1"/>
      <c r="HN342" s="1"/>
      <c r="HO342" s="1"/>
      <c r="HP342" s="1"/>
      <c r="HQ342" s="1"/>
      <c r="HR342" s="1"/>
      <c r="HS342" s="1"/>
      <c r="HT342" s="1"/>
      <c r="HU342" s="1"/>
      <c r="HV342" s="1"/>
      <c r="HW342" s="1"/>
      <c r="HX342" s="1"/>
      <c r="HY342" s="1"/>
      <c r="HZ342" s="1"/>
      <c r="IA342" s="1"/>
      <c r="IB342" s="1"/>
      <c r="IC342" s="1"/>
      <c r="ID342" s="1"/>
      <c r="IE342" s="1"/>
      <c r="IF342" s="1"/>
      <c r="IG342" s="1"/>
      <c r="IH342" s="1"/>
      <c r="II342" s="1"/>
      <c r="IJ342" s="1"/>
      <c r="IK342" s="1"/>
      <c r="IL342" s="1"/>
      <c r="IM342" s="1"/>
      <c r="IN342" s="1"/>
      <c r="IO342" s="1"/>
      <c r="IP342" s="1"/>
    </row>
    <row r="343" s="4" customFormat="1" ht="25.9" customHeight="1" spans="1:250">
      <c r="A343" s="73" t="s">
        <v>368</v>
      </c>
      <c r="B343" s="147">
        <v>20</v>
      </c>
      <c r="C343" s="74">
        <v>15</v>
      </c>
      <c r="D343" s="75">
        <f t="shared" si="7"/>
        <v>0.75</v>
      </c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  <c r="IF343" s="1"/>
      <c r="IG343" s="1"/>
      <c r="IH343" s="1"/>
      <c r="II343" s="1"/>
      <c r="IJ343" s="1"/>
      <c r="IK343" s="1"/>
      <c r="IL343" s="1"/>
      <c r="IM343" s="1"/>
      <c r="IN343" s="1"/>
      <c r="IO343" s="1"/>
      <c r="IP343" s="1"/>
    </row>
    <row r="344" s="4" customFormat="1" ht="25.9" customHeight="1" spans="1:250">
      <c r="A344" s="76" t="s">
        <v>369</v>
      </c>
      <c r="B344" s="147">
        <v>20</v>
      </c>
      <c r="C344" s="74">
        <v>15</v>
      </c>
      <c r="D344" s="75">
        <f t="shared" si="7"/>
        <v>0.75</v>
      </c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  <c r="HF344" s="1"/>
      <c r="HG344" s="1"/>
      <c r="HH344" s="1"/>
      <c r="HI344" s="1"/>
      <c r="HJ344" s="1"/>
      <c r="HK344" s="1"/>
      <c r="HL344" s="1"/>
      <c r="HM344" s="1"/>
      <c r="HN344" s="1"/>
      <c r="HO344" s="1"/>
      <c r="HP344" s="1"/>
      <c r="HQ344" s="1"/>
      <c r="HR344" s="1"/>
      <c r="HS344" s="1"/>
      <c r="HT344" s="1"/>
      <c r="HU344" s="1"/>
      <c r="HV344" s="1"/>
      <c r="HW344" s="1"/>
      <c r="HX344" s="1"/>
      <c r="HY344" s="1"/>
      <c r="HZ344" s="1"/>
      <c r="IA344" s="1"/>
      <c r="IB344" s="1"/>
      <c r="IC344" s="1"/>
      <c r="ID344" s="1"/>
      <c r="IE344" s="1"/>
      <c r="IF344" s="1"/>
      <c r="IG344" s="1"/>
      <c r="IH344" s="1"/>
      <c r="II344" s="1"/>
      <c r="IJ344" s="1"/>
      <c r="IK344" s="1"/>
      <c r="IL344" s="1"/>
      <c r="IM344" s="1"/>
      <c r="IN344" s="1"/>
      <c r="IO344" s="1"/>
      <c r="IP344" s="1"/>
    </row>
    <row r="345" s="4" customFormat="1" ht="25.9" customHeight="1" spans="1:250">
      <c r="A345" s="73" t="s">
        <v>370</v>
      </c>
      <c r="B345" s="147">
        <v>145</v>
      </c>
      <c r="C345" s="74">
        <v>145</v>
      </c>
      <c r="D345" s="75">
        <f t="shared" si="7"/>
        <v>1</v>
      </c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  <c r="HH345" s="1"/>
      <c r="HI345" s="1"/>
      <c r="HJ345" s="1"/>
      <c r="HK345" s="1"/>
      <c r="HL345" s="1"/>
      <c r="HM345" s="1"/>
      <c r="HN345" s="1"/>
      <c r="HO345" s="1"/>
      <c r="HP345" s="1"/>
      <c r="HQ345" s="1"/>
      <c r="HR345" s="1"/>
      <c r="HS345" s="1"/>
      <c r="HT345" s="1"/>
      <c r="HU345" s="1"/>
      <c r="HV345" s="1"/>
      <c r="HW345" s="1"/>
      <c r="HX345" s="1"/>
      <c r="HY345" s="1"/>
      <c r="HZ345" s="1"/>
      <c r="IA345" s="1"/>
      <c r="IB345" s="1"/>
      <c r="IC345" s="1"/>
      <c r="ID345" s="1"/>
      <c r="IE345" s="1"/>
      <c r="IF345" s="1"/>
      <c r="IG345" s="1"/>
      <c r="IH345" s="1"/>
      <c r="II345" s="1"/>
      <c r="IJ345" s="1"/>
      <c r="IK345" s="1"/>
      <c r="IL345" s="1"/>
      <c r="IM345" s="1"/>
      <c r="IN345" s="1"/>
      <c r="IO345" s="1"/>
      <c r="IP345" s="1"/>
    </row>
    <row r="346" s="4" customFormat="1" ht="25.9" customHeight="1" spans="1:250">
      <c r="A346" s="76" t="s">
        <v>371</v>
      </c>
      <c r="B346" s="147">
        <v>140</v>
      </c>
      <c r="C346" s="74">
        <v>140</v>
      </c>
      <c r="D346" s="75">
        <f t="shared" si="7"/>
        <v>1</v>
      </c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  <c r="HF346" s="1"/>
      <c r="HG346" s="1"/>
      <c r="HH346" s="1"/>
      <c r="HI346" s="1"/>
      <c r="HJ346" s="1"/>
      <c r="HK346" s="1"/>
      <c r="HL346" s="1"/>
      <c r="HM346" s="1"/>
      <c r="HN346" s="1"/>
      <c r="HO346" s="1"/>
      <c r="HP346" s="1"/>
      <c r="HQ346" s="1"/>
      <c r="HR346" s="1"/>
      <c r="HS346" s="1"/>
      <c r="HT346" s="1"/>
      <c r="HU346" s="1"/>
      <c r="HV346" s="1"/>
      <c r="HW346" s="1"/>
      <c r="HX346" s="1"/>
      <c r="HY346" s="1"/>
      <c r="HZ346" s="1"/>
      <c r="IA346" s="1"/>
      <c r="IB346" s="1"/>
      <c r="IC346" s="1"/>
      <c r="ID346" s="1"/>
      <c r="IE346" s="1"/>
      <c r="IF346" s="1"/>
      <c r="IG346" s="1"/>
      <c r="IH346" s="1"/>
      <c r="II346" s="1"/>
      <c r="IJ346" s="1"/>
      <c r="IK346" s="1"/>
      <c r="IL346" s="1"/>
      <c r="IM346" s="1"/>
      <c r="IN346" s="1"/>
      <c r="IO346" s="1"/>
      <c r="IP346" s="1"/>
    </row>
    <row r="347" s="4" customFormat="1" ht="25.9" customHeight="1" spans="1:250">
      <c r="A347" s="76" t="s">
        <v>372</v>
      </c>
      <c r="B347" s="147">
        <v>5</v>
      </c>
      <c r="C347" s="74">
        <v>5</v>
      </c>
      <c r="D347" s="75">
        <f t="shared" si="7"/>
        <v>1</v>
      </c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  <c r="IF347" s="1"/>
      <c r="IG347" s="1"/>
      <c r="IH347" s="1"/>
      <c r="II347" s="1"/>
      <c r="IJ347" s="1"/>
      <c r="IK347" s="1"/>
      <c r="IL347" s="1"/>
      <c r="IM347" s="1"/>
      <c r="IN347" s="1"/>
      <c r="IO347" s="1"/>
      <c r="IP347" s="1"/>
    </row>
    <row r="348" s="4" customFormat="1" ht="25.9" customHeight="1" spans="1:250">
      <c r="A348" s="72" t="s">
        <v>373</v>
      </c>
      <c r="B348" s="146">
        <v>50</v>
      </c>
      <c r="C348" s="70">
        <v>52</v>
      </c>
      <c r="D348" s="71">
        <f t="shared" si="7"/>
        <v>1.04</v>
      </c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  <c r="HF348" s="1"/>
      <c r="HG348" s="1"/>
      <c r="HH348" s="1"/>
      <c r="HI348" s="1"/>
      <c r="HJ348" s="1"/>
      <c r="HK348" s="1"/>
      <c r="HL348" s="1"/>
      <c r="HM348" s="1"/>
      <c r="HN348" s="1"/>
      <c r="HO348" s="1"/>
      <c r="HP348" s="1"/>
      <c r="HQ348" s="1"/>
      <c r="HR348" s="1"/>
      <c r="HS348" s="1"/>
      <c r="HT348" s="1"/>
      <c r="HU348" s="1"/>
      <c r="HV348" s="1"/>
      <c r="HW348" s="1"/>
      <c r="HX348" s="1"/>
      <c r="HY348" s="1"/>
      <c r="HZ348" s="1"/>
      <c r="IA348" s="1"/>
      <c r="IB348" s="1"/>
      <c r="IC348" s="1"/>
      <c r="ID348" s="1"/>
      <c r="IE348" s="1"/>
      <c r="IF348" s="1"/>
      <c r="IG348" s="1"/>
      <c r="IH348" s="1"/>
      <c r="II348" s="1"/>
      <c r="IJ348" s="1"/>
      <c r="IK348" s="1"/>
      <c r="IL348" s="1"/>
      <c r="IM348" s="1"/>
      <c r="IN348" s="1"/>
      <c r="IO348" s="1"/>
      <c r="IP348" s="1"/>
    </row>
    <row r="349" s="4" customFormat="1" ht="25.9" customHeight="1" spans="1:250">
      <c r="A349" s="73" t="s">
        <v>374</v>
      </c>
      <c r="B349" s="147">
        <v>46</v>
      </c>
      <c r="C349" s="74">
        <v>48</v>
      </c>
      <c r="D349" s="75">
        <f t="shared" si="7"/>
        <v>1.04347826086957</v>
      </c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  <c r="ID349" s="1"/>
      <c r="IE349" s="1"/>
      <c r="IF349" s="1"/>
      <c r="IG349" s="1"/>
      <c r="IH349" s="1"/>
      <c r="II349" s="1"/>
      <c r="IJ349" s="1"/>
      <c r="IK349" s="1"/>
      <c r="IL349" s="1"/>
      <c r="IM349" s="1"/>
      <c r="IN349" s="1"/>
      <c r="IO349" s="1"/>
      <c r="IP349" s="1"/>
    </row>
    <row r="350" s="4" customFormat="1" ht="25.9" customHeight="1" spans="1:250">
      <c r="A350" s="76" t="s">
        <v>375</v>
      </c>
      <c r="B350" s="147">
        <v>46</v>
      </c>
      <c r="C350" s="74">
        <v>48</v>
      </c>
      <c r="D350" s="75">
        <f t="shared" si="7"/>
        <v>1.04347826086957</v>
      </c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</row>
    <row r="351" s="4" customFormat="1" ht="25.9" customHeight="1" spans="1:250">
      <c r="A351" s="73" t="s">
        <v>376</v>
      </c>
      <c r="B351" s="147">
        <v>4</v>
      </c>
      <c r="C351" s="74">
        <v>4</v>
      </c>
      <c r="D351" s="75">
        <f t="shared" si="7"/>
        <v>1</v>
      </c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  <c r="HF351" s="1"/>
      <c r="HG351" s="1"/>
      <c r="HH351" s="1"/>
      <c r="HI351" s="1"/>
      <c r="HJ351" s="1"/>
      <c r="HK351" s="1"/>
      <c r="HL351" s="1"/>
      <c r="HM351" s="1"/>
      <c r="HN351" s="1"/>
      <c r="HO351" s="1"/>
      <c r="HP351" s="1"/>
      <c r="HQ351" s="1"/>
      <c r="HR351" s="1"/>
      <c r="HS351" s="1"/>
      <c r="HT351" s="1"/>
      <c r="HU351" s="1"/>
      <c r="HV351" s="1"/>
      <c r="HW351" s="1"/>
      <c r="HX351" s="1"/>
      <c r="HY351" s="1"/>
      <c r="HZ351" s="1"/>
      <c r="IA351" s="1"/>
      <c r="IB351" s="1"/>
      <c r="IC351" s="1"/>
      <c r="ID351" s="1"/>
      <c r="IE351" s="1"/>
      <c r="IF351" s="1"/>
      <c r="IG351" s="1"/>
      <c r="IH351" s="1"/>
      <c r="II351" s="1"/>
      <c r="IJ351" s="1"/>
      <c r="IK351" s="1"/>
      <c r="IL351" s="1"/>
      <c r="IM351" s="1"/>
      <c r="IN351" s="1"/>
      <c r="IO351" s="1"/>
      <c r="IP351" s="1"/>
    </row>
    <row r="352" s="4" customFormat="1" ht="25.9" customHeight="1" spans="1:250">
      <c r="A352" s="76" t="s">
        <v>376</v>
      </c>
      <c r="B352" s="147">
        <v>4</v>
      </c>
      <c r="C352" s="74">
        <v>4</v>
      </c>
      <c r="D352" s="75">
        <f t="shared" si="7"/>
        <v>1</v>
      </c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  <c r="HF352" s="1"/>
      <c r="HG352" s="1"/>
      <c r="HH352" s="1"/>
      <c r="HI352" s="1"/>
      <c r="HJ352" s="1"/>
      <c r="HK352" s="1"/>
      <c r="HL352" s="1"/>
      <c r="HM352" s="1"/>
      <c r="HN352" s="1"/>
      <c r="HO352" s="1"/>
      <c r="HP352" s="1"/>
      <c r="HQ352" s="1"/>
      <c r="HR352" s="1"/>
      <c r="HS352" s="1"/>
      <c r="HT352" s="1"/>
      <c r="HU352" s="1"/>
      <c r="HV352" s="1"/>
      <c r="HW352" s="1"/>
      <c r="HX352" s="1"/>
      <c r="HY352" s="1"/>
      <c r="HZ352" s="1"/>
      <c r="IA352" s="1"/>
      <c r="IB352" s="1"/>
      <c r="IC352" s="1"/>
      <c r="ID352" s="1"/>
      <c r="IE352" s="1"/>
      <c r="IF352" s="1"/>
      <c r="IG352" s="1"/>
      <c r="IH352" s="1"/>
      <c r="II352" s="1"/>
      <c r="IJ352" s="1"/>
      <c r="IK352" s="1"/>
      <c r="IL352" s="1"/>
      <c r="IM352" s="1"/>
      <c r="IN352" s="1"/>
      <c r="IO352" s="1"/>
      <c r="IP352" s="1"/>
    </row>
    <row r="353" s="4" customFormat="1" ht="25.9" customHeight="1" spans="1:250">
      <c r="A353" s="72" t="s">
        <v>377</v>
      </c>
      <c r="B353" s="146">
        <v>6108</v>
      </c>
      <c r="C353" s="70">
        <v>6721</v>
      </c>
      <c r="D353" s="71">
        <f t="shared" si="7"/>
        <v>1.10036018336608</v>
      </c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  <c r="HF353" s="1"/>
      <c r="HG353" s="1"/>
      <c r="HH353" s="1"/>
      <c r="HI353" s="1"/>
      <c r="HJ353" s="1"/>
      <c r="HK353" s="1"/>
      <c r="HL353" s="1"/>
      <c r="HM353" s="1"/>
      <c r="HN353" s="1"/>
      <c r="HO353" s="1"/>
      <c r="HP353" s="1"/>
      <c r="HQ353" s="1"/>
      <c r="HR353" s="1"/>
      <c r="HS353" s="1"/>
      <c r="HT353" s="1"/>
      <c r="HU353" s="1"/>
      <c r="HV353" s="1"/>
      <c r="HW353" s="1"/>
      <c r="HX353" s="1"/>
      <c r="HY353" s="1"/>
      <c r="HZ353" s="1"/>
      <c r="IA353" s="1"/>
      <c r="IB353" s="1"/>
      <c r="IC353" s="1"/>
      <c r="ID353" s="1"/>
      <c r="IE353" s="1"/>
      <c r="IF353" s="1"/>
      <c r="IG353" s="1"/>
      <c r="IH353" s="1"/>
      <c r="II353" s="1"/>
      <c r="IJ353" s="1"/>
      <c r="IK353" s="1"/>
      <c r="IL353" s="1"/>
      <c r="IM353" s="1"/>
      <c r="IN353" s="1"/>
      <c r="IO353" s="1"/>
      <c r="IP353" s="1"/>
    </row>
    <row r="354" s="4" customFormat="1" ht="25.9" customHeight="1" spans="1:250">
      <c r="A354" s="73" t="s">
        <v>378</v>
      </c>
      <c r="B354" s="147">
        <v>5848</v>
      </c>
      <c r="C354" s="74">
        <v>6461</v>
      </c>
      <c r="D354" s="75">
        <f t="shared" si="7"/>
        <v>1.10482216142271</v>
      </c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  <c r="IE354" s="1"/>
      <c r="IF354" s="1"/>
      <c r="IG354" s="1"/>
      <c r="IH354" s="1"/>
      <c r="II354" s="1"/>
      <c r="IJ354" s="1"/>
      <c r="IK354" s="1"/>
      <c r="IL354" s="1"/>
      <c r="IM354" s="1"/>
      <c r="IN354" s="1"/>
      <c r="IO354" s="1"/>
      <c r="IP354" s="1"/>
    </row>
    <row r="355" s="4" customFormat="1" ht="25.9" customHeight="1" spans="1:250">
      <c r="A355" s="76" t="s">
        <v>99</v>
      </c>
      <c r="B355" s="147">
        <v>461</v>
      </c>
      <c r="C355" s="74">
        <v>469</v>
      </c>
      <c r="D355" s="75">
        <f t="shared" si="7"/>
        <v>1.0173535791757</v>
      </c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  <c r="HH355" s="1"/>
      <c r="HI355" s="1"/>
      <c r="HJ355" s="1"/>
      <c r="HK355" s="1"/>
      <c r="HL355" s="1"/>
      <c r="HM355" s="1"/>
      <c r="HN355" s="1"/>
      <c r="HO355" s="1"/>
      <c r="HP355" s="1"/>
      <c r="HQ355" s="1"/>
      <c r="HR355" s="1"/>
      <c r="HS355" s="1"/>
      <c r="HT355" s="1"/>
      <c r="HU355" s="1"/>
      <c r="HV355" s="1"/>
      <c r="HW355" s="1"/>
      <c r="HX355" s="1"/>
      <c r="HY355" s="1"/>
      <c r="HZ355" s="1"/>
      <c r="IA355" s="1"/>
      <c r="IB355" s="1"/>
      <c r="IC355" s="1"/>
      <c r="ID355" s="1"/>
      <c r="IE355" s="1"/>
      <c r="IF355" s="1"/>
      <c r="IG355" s="1"/>
      <c r="IH355" s="1"/>
      <c r="II355" s="1"/>
      <c r="IJ355" s="1"/>
      <c r="IK355" s="1"/>
      <c r="IL355" s="1"/>
      <c r="IM355" s="1"/>
      <c r="IN355" s="1"/>
      <c r="IO355" s="1"/>
      <c r="IP355" s="1"/>
    </row>
    <row r="356" s="4" customFormat="1" ht="25.9" customHeight="1" spans="1:250">
      <c r="A356" s="76" t="s">
        <v>170</v>
      </c>
      <c r="B356" s="74">
        <v>61</v>
      </c>
      <c r="C356" s="74">
        <v>62</v>
      </c>
      <c r="D356" s="75">
        <f t="shared" si="7"/>
        <v>1.01639344262295</v>
      </c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  <c r="HJ356" s="1"/>
      <c r="HK356" s="1"/>
      <c r="HL356" s="1"/>
      <c r="HM356" s="1"/>
      <c r="HN356" s="1"/>
      <c r="HO356" s="1"/>
      <c r="HP356" s="1"/>
      <c r="HQ356" s="1"/>
      <c r="HR356" s="1"/>
      <c r="HS356" s="1"/>
      <c r="HT356" s="1"/>
      <c r="HU356" s="1"/>
      <c r="HV356" s="1"/>
      <c r="HW356" s="1"/>
      <c r="HX356" s="1"/>
      <c r="HY356" s="1"/>
      <c r="HZ356" s="1"/>
      <c r="IA356" s="1"/>
      <c r="IB356" s="1"/>
      <c r="IC356" s="1"/>
      <c r="ID356" s="1"/>
      <c r="IE356" s="1"/>
      <c r="IF356" s="1"/>
      <c r="IG356" s="1"/>
      <c r="IH356" s="1"/>
      <c r="II356" s="1"/>
      <c r="IJ356" s="1"/>
      <c r="IK356" s="1"/>
      <c r="IL356" s="1"/>
      <c r="IM356" s="1"/>
      <c r="IN356" s="1"/>
      <c r="IO356" s="1"/>
      <c r="IP356" s="1"/>
    </row>
    <row r="357" s="4" customFormat="1" ht="25.9" customHeight="1" spans="1:250">
      <c r="A357" s="76" t="s">
        <v>379</v>
      </c>
      <c r="B357" s="147">
        <v>4366</v>
      </c>
      <c r="C357" s="74">
        <v>4994</v>
      </c>
      <c r="D357" s="75">
        <f t="shared" si="7"/>
        <v>1.14383875400825</v>
      </c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  <c r="HF357" s="1"/>
      <c r="HG357" s="1"/>
      <c r="HH357" s="1"/>
      <c r="HI357" s="1"/>
      <c r="HJ357" s="1"/>
      <c r="HK357" s="1"/>
      <c r="HL357" s="1"/>
      <c r="HM357" s="1"/>
      <c r="HN357" s="1"/>
      <c r="HO357" s="1"/>
      <c r="HP357" s="1"/>
      <c r="HQ357" s="1"/>
      <c r="HR357" s="1"/>
      <c r="HS357" s="1"/>
      <c r="HT357" s="1"/>
      <c r="HU357" s="1"/>
      <c r="HV357" s="1"/>
      <c r="HW357" s="1"/>
      <c r="HX357" s="1"/>
      <c r="HY357" s="1"/>
      <c r="HZ357" s="1"/>
      <c r="IA357" s="1"/>
      <c r="IB357" s="1"/>
      <c r="IC357" s="1"/>
      <c r="ID357" s="1"/>
      <c r="IE357" s="1"/>
      <c r="IF357" s="1"/>
      <c r="IG357" s="1"/>
      <c r="IH357" s="1"/>
      <c r="II357" s="1"/>
      <c r="IJ357" s="1"/>
      <c r="IK357" s="1"/>
      <c r="IL357" s="1"/>
      <c r="IM357" s="1"/>
      <c r="IN357" s="1"/>
      <c r="IO357" s="1"/>
      <c r="IP357" s="1"/>
    </row>
    <row r="358" s="4" customFormat="1" ht="25.9" customHeight="1" spans="1:250">
      <c r="A358" s="76" t="s">
        <v>380</v>
      </c>
      <c r="B358" s="147">
        <v>33</v>
      </c>
      <c r="C358" s="74">
        <v>29</v>
      </c>
      <c r="D358" s="75">
        <f t="shared" si="7"/>
        <v>0.878787878787879</v>
      </c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  <c r="HF358" s="1"/>
      <c r="HG358" s="1"/>
      <c r="HH358" s="1"/>
      <c r="HI358" s="1"/>
      <c r="HJ358" s="1"/>
      <c r="HK358" s="1"/>
      <c r="HL358" s="1"/>
      <c r="HM358" s="1"/>
      <c r="HN358" s="1"/>
      <c r="HO358" s="1"/>
      <c r="HP358" s="1"/>
      <c r="HQ358" s="1"/>
      <c r="HR358" s="1"/>
      <c r="HS358" s="1"/>
      <c r="HT358" s="1"/>
      <c r="HU358" s="1"/>
      <c r="HV358" s="1"/>
      <c r="HW358" s="1"/>
      <c r="HX358" s="1"/>
      <c r="HY358" s="1"/>
      <c r="HZ358" s="1"/>
      <c r="IA358" s="1"/>
      <c r="IB358" s="1"/>
      <c r="IC358" s="1"/>
      <c r="ID358" s="1"/>
      <c r="IE358" s="1"/>
      <c r="IF358" s="1"/>
      <c r="IG358" s="1"/>
      <c r="IH358" s="1"/>
      <c r="II358" s="1"/>
      <c r="IJ358" s="1"/>
      <c r="IK358" s="1"/>
      <c r="IL358" s="1"/>
      <c r="IM358" s="1"/>
      <c r="IN358" s="1"/>
      <c r="IO358" s="1"/>
      <c r="IP358" s="1"/>
    </row>
    <row r="359" s="4" customFormat="1" ht="25.9" customHeight="1" spans="1:250">
      <c r="A359" s="76" t="s">
        <v>381</v>
      </c>
      <c r="B359" s="147">
        <v>81</v>
      </c>
      <c r="C359" s="74">
        <v>82</v>
      </c>
      <c r="D359" s="75">
        <f t="shared" si="7"/>
        <v>1.01234567901235</v>
      </c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  <c r="HJ359" s="1"/>
      <c r="HK359" s="1"/>
      <c r="HL359" s="1"/>
      <c r="HM359" s="1"/>
      <c r="HN359" s="1"/>
      <c r="HO359" s="1"/>
      <c r="HP359" s="1"/>
      <c r="HQ359" s="1"/>
      <c r="HR359" s="1"/>
      <c r="HS359" s="1"/>
      <c r="HT359" s="1"/>
      <c r="HU359" s="1"/>
      <c r="HV359" s="1"/>
      <c r="HW359" s="1"/>
      <c r="HX359" s="1"/>
      <c r="HY359" s="1"/>
      <c r="HZ359" s="1"/>
      <c r="IA359" s="1"/>
      <c r="IB359" s="1"/>
      <c r="IC359" s="1"/>
      <c r="ID359" s="1"/>
      <c r="IE359" s="1"/>
      <c r="IF359" s="1"/>
      <c r="IG359" s="1"/>
      <c r="IH359" s="1"/>
      <c r="II359" s="1"/>
      <c r="IJ359" s="1"/>
      <c r="IK359" s="1"/>
      <c r="IL359" s="1"/>
      <c r="IM359" s="1"/>
      <c r="IN359" s="1"/>
      <c r="IO359" s="1"/>
      <c r="IP359" s="1"/>
    </row>
    <row r="360" s="4" customFormat="1" ht="25.9" customHeight="1" spans="1:250">
      <c r="A360" s="76" t="s">
        <v>382</v>
      </c>
      <c r="B360" s="147">
        <v>846</v>
      </c>
      <c r="C360" s="74">
        <v>825</v>
      </c>
      <c r="D360" s="75">
        <f t="shared" si="7"/>
        <v>0.975177304964539</v>
      </c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  <c r="IF360" s="1"/>
      <c r="IG360" s="1"/>
      <c r="IH360" s="1"/>
      <c r="II360" s="1"/>
      <c r="IJ360" s="1"/>
      <c r="IK360" s="1"/>
      <c r="IL360" s="1"/>
      <c r="IM360" s="1"/>
      <c r="IN360" s="1"/>
      <c r="IO360" s="1"/>
      <c r="IP360" s="1"/>
    </row>
    <row r="361" s="4" customFormat="1" ht="25.9" customHeight="1" spans="1:250">
      <c r="A361" s="73" t="s">
        <v>383</v>
      </c>
      <c r="B361" s="147">
        <v>260</v>
      </c>
      <c r="C361" s="74">
        <v>260</v>
      </c>
      <c r="D361" s="75">
        <f t="shared" si="7"/>
        <v>1</v>
      </c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  <c r="HJ361" s="1"/>
      <c r="HK361" s="1"/>
      <c r="HL361" s="1"/>
      <c r="HM361" s="1"/>
      <c r="HN361" s="1"/>
      <c r="HO361" s="1"/>
      <c r="HP361" s="1"/>
      <c r="HQ361" s="1"/>
      <c r="HR361" s="1"/>
      <c r="HS361" s="1"/>
      <c r="HT361" s="1"/>
      <c r="HU361" s="1"/>
      <c r="HV361" s="1"/>
      <c r="HW361" s="1"/>
      <c r="HX361" s="1"/>
      <c r="HY361" s="1"/>
      <c r="HZ361" s="1"/>
      <c r="IA361" s="1"/>
      <c r="IB361" s="1"/>
      <c r="IC361" s="1"/>
      <c r="ID361" s="1"/>
      <c r="IE361" s="1"/>
      <c r="IF361" s="1"/>
      <c r="IG361" s="1"/>
      <c r="IH361" s="1"/>
      <c r="II361" s="1"/>
      <c r="IJ361" s="1"/>
      <c r="IK361" s="1"/>
      <c r="IL361" s="1"/>
      <c r="IM361" s="1"/>
      <c r="IN361" s="1"/>
      <c r="IO361" s="1"/>
      <c r="IP361" s="1"/>
    </row>
    <row r="362" s="4" customFormat="1" ht="25.9" customHeight="1" spans="1:250">
      <c r="A362" s="76" t="s">
        <v>383</v>
      </c>
      <c r="B362" s="147">
        <v>260</v>
      </c>
      <c r="C362" s="74">
        <v>260</v>
      </c>
      <c r="D362" s="75">
        <f t="shared" si="7"/>
        <v>1</v>
      </c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  <c r="IF362" s="1"/>
      <c r="IG362" s="1"/>
      <c r="IH362" s="1"/>
      <c r="II362" s="1"/>
      <c r="IJ362" s="1"/>
      <c r="IK362" s="1"/>
      <c r="IL362" s="1"/>
      <c r="IM362" s="1"/>
      <c r="IN362" s="1"/>
      <c r="IO362" s="1"/>
      <c r="IP362" s="1"/>
    </row>
    <row r="363" s="4" customFormat="1" ht="25.9" customHeight="1" spans="1:250">
      <c r="A363" s="72" t="s">
        <v>384</v>
      </c>
      <c r="B363" s="146">
        <v>12930</v>
      </c>
      <c r="C363" s="70">
        <v>12396</v>
      </c>
      <c r="D363" s="71">
        <f t="shared" si="7"/>
        <v>0.958700696055684</v>
      </c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  <c r="HH363" s="1"/>
      <c r="HI363" s="1"/>
      <c r="HJ363" s="1"/>
      <c r="HK363" s="1"/>
      <c r="HL363" s="1"/>
      <c r="HM363" s="1"/>
      <c r="HN363" s="1"/>
      <c r="HO363" s="1"/>
      <c r="HP363" s="1"/>
      <c r="HQ363" s="1"/>
      <c r="HR363" s="1"/>
      <c r="HS363" s="1"/>
      <c r="HT363" s="1"/>
      <c r="HU363" s="1"/>
      <c r="HV363" s="1"/>
      <c r="HW363" s="1"/>
      <c r="HX363" s="1"/>
      <c r="HY363" s="1"/>
      <c r="HZ363" s="1"/>
      <c r="IA363" s="1"/>
      <c r="IB363" s="1"/>
      <c r="IC363" s="1"/>
      <c r="ID363" s="1"/>
      <c r="IE363" s="1"/>
      <c r="IF363" s="1"/>
      <c r="IG363" s="1"/>
      <c r="IH363" s="1"/>
      <c r="II363" s="1"/>
      <c r="IJ363" s="1"/>
      <c r="IK363" s="1"/>
      <c r="IL363" s="1"/>
      <c r="IM363" s="1"/>
      <c r="IN363" s="1"/>
      <c r="IO363" s="1"/>
      <c r="IP363" s="1"/>
    </row>
    <row r="364" s="4" customFormat="1" ht="25.9" customHeight="1" spans="1:250">
      <c r="A364" s="73" t="s">
        <v>385</v>
      </c>
      <c r="B364" s="147">
        <v>1711</v>
      </c>
      <c r="C364" s="74">
        <v>1712</v>
      </c>
      <c r="D364" s="75">
        <f t="shared" si="7"/>
        <v>1.00058445353594</v>
      </c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  <c r="HJ364" s="1"/>
      <c r="HK364" s="1"/>
      <c r="HL364" s="1"/>
      <c r="HM364" s="1"/>
      <c r="HN364" s="1"/>
      <c r="HO364" s="1"/>
      <c r="HP364" s="1"/>
      <c r="HQ364" s="1"/>
      <c r="HR364" s="1"/>
      <c r="HS364" s="1"/>
      <c r="HT364" s="1"/>
      <c r="HU364" s="1"/>
      <c r="HV364" s="1"/>
      <c r="HW364" s="1"/>
      <c r="HX364" s="1"/>
      <c r="HY364" s="1"/>
      <c r="HZ364" s="1"/>
      <c r="IA364" s="1"/>
      <c r="IB364" s="1"/>
      <c r="IC364" s="1"/>
      <c r="ID364" s="1"/>
      <c r="IE364" s="1"/>
      <c r="IF364" s="1"/>
      <c r="IG364" s="1"/>
      <c r="IH364" s="1"/>
      <c r="II364" s="1"/>
      <c r="IJ364" s="1"/>
      <c r="IK364" s="1"/>
      <c r="IL364" s="1"/>
      <c r="IM364" s="1"/>
      <c r="IN364" s="1"/>
      <c r="IO364" s="1"/>
      <c r="IP364" s="1"/>
    </row>
    <row r="365" s="4" customFormat="1" ht="25.9" customHeight="1" spans="1:250">
      <c r="A365" s="76" t="s">
        <v>386</v>
      </c>
      <c r="B365" s="147">
        <v>15</v>
      </c>
      <c r="C365" s="74">
        <v>15</v>
      </c>
      <c r="D365" s="75">
        <f t="shared" si="7"/>
        <v>1</v>
      </c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  <c r="HJ365" s="1"/>
      <c r="HK365" s="1"/>
      <c r="HL365" s="1"/>
      <c r="HM365" s="1"/>
      <c r="HN365" s="1"/>
      <c r="HO365" s="1"/>
      <c r="HP365" s="1"/>
      <c r="HQ365" s="1"/>
      <c r="HR365" s="1"/>
      <c r="HS365" s="1"/>
      <c r="HT365" s="1"/>
      <c r="HU365" s="1"/>
      <c r="HV365" s="1"/>
      <c r="HW365" s="1"/>
      <c r="HX365" s="1"/>
      <c r="HY365" s="1"/>
      <c r="HZ365" s="1"/>
      <c r="IA365" s="1"/>
      <c r="IB365" s="1"/>
      <c r="IC365" s="1"/>
      <c r="ID365" s="1"/>
      <c r="IE365" s="1"/>
      <c r="IF365" s="1"/>
      <c r="IG365" s="1"/>
      <c r="IH365" s="1"/>
      <c r="II365" s="1"/>
      <c r="IJ365" s="1"/>
      <c r="IK365" s="1"/>
      <c r="IL365" s="1"/>
      <c r="IM365" s="1"/>
      <c r="IN365" s="1"/>
      <c r="IO365" s="1"/>
      <c r="IP365" s="1"/>
    </row>
    <row r="366" s="4" customFormat="1" ht="25.9" customHeight="1" spans="1:250">
      <c r="A366" s="76" t="s">
        <v>387</v>
      </c>
      <c r="B366" s="147">
        <v>1590</v>
      </c>
      <c r="C366" s="74">
        <v>1590</v>
      </c>
      <c r="D366" s="75">
        <f t="shared" si="7"/>
        <v>1</v>
      </c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  <c r="HF366" s="1"/>
      <c r="HG366" s="1"/>
      <c r="HH366" s="1"/>
      <c r="HI366" s="1"/>
      <c r="HJ366" s="1"/>
      <c r="HK366" s="1"/>
      <c r="HL366" s="1"/>
      <c r="HM366" s="1"/>
      <c r="HN366" s="1"/>
      <c r="HO366" s="1"/>
      <c r="HP366" s="1"/>
      <c r="HQ366" s="1"/>
      <c r="HR366" s="1"/>
      <c r="HS366" s="1"/>
      <c r="HT366" s="1"/>
      <c r="HU366" s="1"/>
      <c r="HV366" s="1"/>
      <c r="HW366" s="1"/>
      <c r="HX366" s="1"/>
      <c r="HY366" s="1"/>
      <c r="HZ366" s="1"/>
      <c r="IA366" s="1"/>
      <c r="IB366" s="1"/>
      <c r="IC366" s="1"/>
      <c r="ID366" s="1"/>
      <c r="IE366" s="1"/>
      <c r="IF366" s="1"/>
      <c r="IG366" s="1"/>
      <c r="IH366" s="1"/>
      <c r="II366" s="1"/>
      <c r="IJ366" s="1"/>
      <c r="IK366" s="1"/>
      <c r="IL366" s="1"/>
      <c r="IM366" s="1"/>
      <c r="IN366" s="1"/>
      <c r="IO366" s="1"/>
      <c r="IP366" s="1"/>
    </row>
    <row r="367" s="4" customFormat="1" ht="25.9" customHeight="1" spans="1:250">
      <c r="A367" s="76" t="s">
        <v>388</v>
      </c>
      <c r="B367" s="147">
        <v>106</v>
      </c>
      <c r="C367" s="74">
        <v>107</v>
      </c>
      <c r="D367" s="75">
        <f t="shared" si="7"/>
        <v>1.00943396226415</v>
      </c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  <c r="HH367" s="1"/>
      <c r="HI367" s="1"/>
      <c r="HJ367" s="1"/>
      <c r="HK367" s="1"/>
      <c r="HL367" s="1"/>
      <c r="HM367" s="1"/>
      <c r="HN367" s="1"/>
      <c r="HO367" s="1"/>
      <c r="HP367" s="1"/>
      <c r="HQ367" s="1"/>
      <c r="HR367" s="1"/>
      <c r="HS367" s="1"/>
      <c r="HT367" s="1"/>
      <c r="HU367" s="1"/>
      <c r="HV367" s="1"/>
      <c r="HW367" s="1"/>
      <c r="HX367" s="1"/>
      <c r="HY367" s="1"/>
      <c r="HZ367" s="1"/>
      <c r="IA367" s="1"/>
      <c r="IB367" s="1"/>
      <c r="IC367" s="1"/>
      <c r="ID367" s="1"/>
      <c r="IE367" s="1"/>
      <c r="IF367" s="1"/>
      <c r="IG367" s="1"/>
      <c r="IH367" s="1"/>
      <c r="II367" s="1"/>
      <c r="IJ367" s="1"/>
      <c r="IK367" s="1"/>
      <c r="IL367" s="1"/>
      <c r="IM367" s="1"/>
      <c r="IN367" s="1"/>
      <c r="IO367" s="1"/>
      <c r="IP367" s="1"/>
    </row>
    <row r="368" s="4" customFormat="1" ht="25.9" customHeight="1" spans="1:250">
      <c r="A368" s="73" t="s">
        <v>389</v>
      </c>
      <c r="B368" s="147">
        <v>11219</v>
      </c>
      <c r="C368" s="74">
        <v>10684</v>
      </c>
      <c r="D368" s="75">
        <f t="shared" si="7"/>
        <v>0.95231304037793</v>
      </c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  <c r="IE368" s="1"/>
      <c r="IF368" s="1"/>
      <c r="IG368" s="1"/>
      <c r="IH368" s="1"/>
      <c r="II368" s="1"/>
      <c r="IJ368" s="1"/>
      <c r="IK368" s="1"/>
      <c r="IL368" s="1"/>
      <c r="IM368" s="1"/>
      <c r="IN368" s="1"/>
      <c r="IO368" s="1"/>
      <c r="IP368" s="1"/>
    </row>
    <row r="369" s="4" customFormat="1" ht="25.9" customHeight="1" spans="1:250">
      <c r="A369" s="76" t="s">
        <v>390</v>
      </c>
      <c r="B369" s="147">
        <v>11219</v>
      </c>
      <c r="C369" s="74">
        <v>10684</v>
      </c>
      <c r="D369" s="75">
        <f t="shared" si="7"/>
        <v>0.95231304037793</v>
      </c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  <c r="HH369" s="1"/>
      <c r="HI369" s="1"/>
      <c r="HJ369" s="1"/>
      <c r="HK369" s="1"/>
      <c r="HL369" s="1"/>
      <c r="HM369" s="1"/>
      <c r="HN369" s="1"/>
      <c r="HO369" s="1"/>
      <c r="HP369" s="1"/>
      <c r="HQ369" s="1"/>
      <c r="HR369" s="1"/>
      <c r="HS369" s="1"/>
      <c r="HT369" s="1"/>
      <c r="HU369" s="1"/>
      <c r="HV369" s="1"/>
      <c r="HW369" s="1"/>
      <c r="HX369" s="1"/>
      <c r="HY369" s="1"/>
      <c r="HZ369" s="1"/>
      <c r="IA369" s="1"/>
      <c r="IB369" s="1"/>
      <c r="IC369" s="1"/>
      <c r="ID369" s="1"/>
      <c r="IE369" s="1"/>
      <c r="IF369" s="1"/>
      <c r="IG369" s="1"/>
      <c r="IH369" s="1"/>
      <c r="II369" s="1"/>
      <c r="IJ369" s="1"/>
      <c r="IK369" s="1"/>
      <c r="IL369" s="1"/>
      <c r="IM369" s="1"/>
      <c r="IN369" s="1"/>
      <c r="IO369" s="1"/>
      <c r="IP369" s="1"/>
    </row>
    <row r="370" s="4" customFormat="1" ht="25.9" customHeight="1" spans="1:250">
      <c r="A370" s="72" t="s">
        <v>391</v>
      </c>
      <c r="B370" s="70">
        <v>2864</v>
      </c>
      <c r="C370" s="70">
        <v>1786</v>
      </c>
      <c r="D370" s="71">
        <f t="shared" si="7"/>
        <v>0.623603351955307</v>
      </c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A370" s="1"/>
      <c r="IB370" s="1"/>
      <c r="IC370" s="1"/>
      <c r="ID370" s="1"/>
      <c r="IE370" s="1"/>
      <c r="IF370" s="1"/>
      <c r="IG370" s="1"/>
      <c r="IH370" s="1"/>
      <c r="II370" s="1"/>
      <c r="IJ370" s="1"/>
      <c r="IK370" s="1"/>
      <c r="IL370" s="1"/>
      <c r="IM370" s="1"/>
      <c r="IN370" s="1"/>
      <c r="IO370" s="1"/>
      <c r="IP370" s="1"/>
    </row>
    <row r="371" s="4" customFormat="1" ht="25.9" customHeight="1" spans="1:250">
      <c r="A371" s="73" t="s">
        <v>392</v>
      </c>
      <c r="B371" s="74">
        <v>2208</v>
      </c>
      <c r="C371" s="74">
        <v>1780</v>
      </c>
      <c r="D371" s="75">
        <f t="shared" si="7"/>
        <v>0.806159420289855</v>
      </c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  <c r="HH371" s="1"/>
      <c r="HI371" s="1"/>
      <c r="HJ371" s="1"/>
      <c r="HK371" s="1"/>
      <c r="HL371" s="1"/>
      <c r="HM371" s="1"/>
      <c r="HN371" s="1"/>
      <c r="HO371" s="1"/>
      <c r="HP371" s="1"/>
      <c r="HQ371" s="1"/>
      <c r="HR371" s="1"/>
      <c r="HS371" s="1"/>
      <c r="HT371" s="1"/>
      <c r="HU371" s="1"/>
      <c r="HV371" s="1"/>
      <c r="HW371" s="1"/>
      <c r="HX371" s="1"/>
      <c r="HY371" s="1"/>
      <c r="HZ371" s="1"/>
      <c r="IA371" s="1"/>
      <c r="IB371" s="1"/>
      <c r="IC371" s="1"/>
      <c r="ID371" s="1"/>
      <c r="IE371" s="1"/>
      <c r="IF371" s="1"/>
      <c r="IG371" s="1"/>
      <c r="IH371" s="1"/>
      <c r="II371" s="1"/>
      <c r="IJ371" s="1"/>
      <c r="IK371" s="1"/>
      <c r="IL371" s="1"/>
      <c r="IM371" s="1"/>
      <c r="IN371" s="1"/>
      <c r="IO371" s="1"/>
      <c r="IP371" s="1"/>
    </row>
    <row r="372" s="4" customFormat="1" ht="25.9" customHeight="1" spans="1:250">
      <c r="A372" s="76" t="s">
        <v>393</v>
      </c>
      <c r="B372" s="74">
        <v>2208</v>
      </c>
      <c r="C372" s="74">
        <v>1780</v>
      </c>
      <c r="D372" s="75">
        <f t="shared" ref="D372:D385" si="8">C372/B372</f>
        <v>0.806159420289855</v>
      </c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  <c r="HH372" s="1"/>
      <c r="HI372" s="1"/>
      <c r="HJ372" s="1"/>
      <c r="HK372" s="1"/>
      <c r="HL372" s="1"/>
      <c r="HM372" s="1"/>
      <c r="HN372" s="1"/>
      <c r="HO372" s="1"/>
      <c r="HP372" s="1"/>
      <c r="HQ372" s="1"/>
      <c r="HR372" s="1"/>
      <c r="HS372" s="1"/>
      <c r="HT372" s="1"/>
      <c r="HU372" s="1"/>
      <c r="HV372" s="1"/>
      <c r="HW372" s="1"/>
      <c r="HX372" s="1"/>
      <c r="HY372" s="1"/>
      <c r="HZ372" s="1"/>
      <c r="IA372" s="1"/>
      <c r="IB372" s="1"/>
      <c r="IC372" s="1"/>
      <c r="ID372" s="1"/>
      <c r="IE372" s="1"/>
      <c r="IF372" s="1"/>
      <c r="IG372" s="1"/>
      <c r="IH372" s="1"/>
      <c r="II372" s="1"/>
      <c r="IJ372" s="1"/>
      <c r="IK372" s="1"/>
      <c r="IL372" s="1"/>
      <c r="IM372" s="1"/>
      <c r="IN372" s="1"/>
      <c r="IO372" s="1"/>
      <c r="IP372" s="1"/>
    </row>
    <row r="373" s="4" customFormat="1" ht="25.9" customHeight="1" spans="1:250">
      <c r="A373" s="73" t="s">
        <v>394</v>
      </c>
      <c r="B373" s="74">
        <v>656</v>
      </c>
      <c r="C373" s="74">
        <v>6</v>
      </c>
      <c r="D373" s="75">
        <f t="shared" si="8"/>
        <v>0.00914634146341463</v>
      </c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  <c r="IE373" s="1"/>
      <c r="IF373" s="1"/>
      <c r="IG373" s="1"/>
      <c r="IH373" s="1"/>
      <c r="II373" s="1"/>
      <c r="IJ373" s="1"/>
      <c r="IK373" s="1"/>
      <c r="IL373" s="1"/>
      <c r="IM373" s="1"/>
      <c r="IN373" s="1"/>
      <c r="IO373" s="1"/>
      <c r="IP373" s="1"/>
    </row>
    <row r="374" s="4" customFormat="1" ht="25.9" customHeight="1" spans="1:250">
      <c r="A374" s="76" t="s">
        <v>395</v>
      </c>
      <c r="B374" s="74">
        <v>656</v>
      </c>
      <c r="C374" s="74">
        <v>6</v>
      </c>
      <c r="D374" s="75">
        <f t="shared" si="8"/>
        <v>0.00914634146341463</v>
      </c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  <c r="IE374" s="1"/>
      <c r="IF374" s="1"/>
      <c r="IG374" s="1"/>
      <c r="IH374" s="1"/>
      <c r="II374" s="1"/>
      <c r="IJ374" s="1"/>
      <c r="IK374" s="1"/>
      <c r="IL374" s="1"/>
      <c r="IM374" s="1"/>
      <c r="IN374" s="1"/>
      <c r="IO374" s="1"/>
      <c r="IP374" s="1"/>
    </row>
    <row r="375" s="4" customFormat="1" ht="25.9" customHeight="1" spans="1:250">
      <c r="A375" s="72" t="s">
        <v>396</v>
      </c>
      <c r="B375" s="70">
        <v>3522</v>
      </c>
      <c r="C375" s="70">
        <v>3713</v>
      </c>
      <c r="D375" s="71">
        <f t="shared" si="8"/>
        <v>1.0542305508234</v>
      </c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  <c r="HF375" s="1"/>
      <c r="HG375" s="1"/>
      <c r="HH375" s="1"/>
      <c r="HI375" s="1"/>
      <c r="HJ375" s="1"/>
      <c r="HK375" s="1"/>
      <c r="HL375" s="1"/>
      <c r="HM375" s="1"/>
      <c r="HN375" s="1"/>
      <c r="HO375" s="1"/>
      <c r="HP375" s="1"/>
      <c r="HQ375" s="1"/>
      <c r="HR375" s="1"/>
      <c r="HS375" s="1"/>
      <c r="HT375" s="1"/>
      <c r="HU375" s="1"/>
      <c r="HV375" s="1"/>
      <c r="HW375" s="1"/>
      <c r="HX375" s="1"/>
      <c r="HY375" s="1"/>
      <c r="HZ375" s="1"/>
      <c r="IA375" s="1"/>
      <c r="IB375" s="1"/>
      <c r="IC375" s="1"/>
      <c r="ID375" s="1"/>
      <c r="IE375" s="1"/>
      <c r="IF375" s="1"/>
      <c r="IG375" s="1"/>
      <c r="IH375" s="1"/>
      <c r="II375" s="1"/>
      <c r="IJ375" s="1"/>
      <c r="IK375" s="1"/>
      <c r="IL375" s="1"/>
      <c r="IM375" s="1"/>
      <c r="IN375" s="1"/>
      <c r="IO375" s="1"/>
      <c r="IP375" s="1"/>
    </row>
    <row r="376" s="4" customFormat="1" ht="25.9" customHeight="1" spans="1:250">
      <c r="A376" s="73" t="s">
        <v>397</v>
      </c>
      <c r="B376" s="74">
        <v>1546</v>
      </c>
      <c r="C376" s="74">
        <v>1449</v>
      </c>
      <c r="D376" s="75">
        <f t="shared" si="8"/>
        <v>0.9372574385511</v>
      </c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  <c r="HF376" s="1"/>
      <c r="HG376" s="1"/>
      <c r="HH376" s="1"/>
      <c r="HI376" s="1"/>
      <c r="HJ376" s="1"/>
      <c r="HK376" s="1"/>
      <c r="HL376" s="1"/>
      <c r="HM376" s="1"/>
      <c r="HN376" s="1"/>
      <c r="HO376" s="1"/>
      <c r="HP376" s="1"/>
      <c r="HQ376" s="1"/>
      <c r="HR376" s="1"/>
      <c r="HS376" s="1"/>
      <c r="HT376" s="1"/>
      <c r="HU376" s="1"/>
      <c r="HV376" s="1"/>
      <c r="HW376" s="1"/>
      <c r="HX376" s="1"/>
      <c r="HY376" s="1"/>
      <c r="HZ376" s="1"/>
      <c r="IA376" s="1"/>
      <c r="IB376" s="1"/>
      <c r="IC376" s="1"/>
      <c r="ID376" s="1"/>
      <c r="IE376" s="1"/>
      <c r="IF376" s="1"/>
      <c r="IG376" s="1"/>
      <c r="IH376" s="1"/>
      <c r="II376" s="1"/>
      <c r="IJ376" s="1"/>
      <c r="IK376" s="1"/>
      <c r="IL376" s="1"/>
      <c r="IM376" s="1"/>
      <c r="IN376" s="1"/>
      <c r="IO376" s="1"/>
      <c r="IP376" s="1"/>
    </row>
    <row r="377" s="4" customFormat="1" ht="25.9" customHeight="1" spans="1:250">
      <c r="A377" s="76" t="s">
        <v>99</v>
      </c>
      <c r="B377" s="74">
        <v>509</v>
      </c>
      <c r="C377" s="74">
        <v>508</v>
      </c>
      <c r="D377" s="75">
        <f t="shared" si="8"/>
        <v>0.99803536345776</v>
      </c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</row>
    <row r="378" s="4" customFormat="1" ht="25.9" customHeight="1" spans="1:250">
      <c r="A378" s="76" t="s">
        <v>100</v>
      </c>
      <c r="B378" s="74">
        <v>100</v>
      </c>
      <c r="C378" s="74"/>
      <c r="D378" s="75">
        <f t="shared" si="8"/>
        <v>0</v>
      </c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  <c r="HF378" s="1"/>
      <c r="HG378" s="1"/>
      <c r="HH378" s="1"/>
      <c r="HI378" s="1"/>
      <c r="HJ378" s="1"/>
      <c r="HK378" s="1"/>
      <c r="HL378" s="1"/>
      <c r="HM378" s="1"/>
      <c r="HN378" s="1"/>
      <c r="HO378" s="1"/>
      <c r="HP378" s="1"/>
      <c r="HQ378" s="1"/>
      <c r="HR378" s="1"/>
      <c r="HS378" s="1"/>
      <c r="HT378" s="1"/>
      <c r="HU378" s="1"/>
      <c r="HV378" s="1"/>
      <c r="HW378" s="1"/>
      <c r="HX378" s="1"/>
      <c r="HY378" s="1"/>
      <c r="HZ378" s="1"/>
      <c r="IA378" s="1"/>
      <c r="IB378" s="1"/>
      <c r="IC378" s="1"/>
      <c r="ID378" s="1"/>
      <c r="IE378" s="1"/>
      <c r="IF378" s="1"/>
      <c r="IG378" s="1"/>
      <c r="IH378" s="1"/>
      <c r="II378" s="1"/>
      <c r="IJ378" s="1"/>
      <c r="IK378" s="1"/>
      <c r="IL378" s="1"/>
      <c r="IM378" s="1"/>
      <c r="IN378" s="1"/>
      <c r="IO378" s="1"/>
      <c r="IP378" s="1"/>
    </row>
    <row r="379" s="4" customFormat="1" ht="25.9" customHeight="1" spans="1:250">
      <c r="A379" s="76" t="s">
        <v>398</v>
      </c>
      <c r="B379" s="74">
        <v>2</v>
      </c>
      <c r="C379" s="74">
        <v>2</v>
      </c>
      <c r="D379" s="75">
        <f t="shared" si="8"/>
        <v>1</v>
      </c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HX379" s="1"/>
      <c r="HY379" s="1"/>
      <c r="HZ379" s="1"/>
      <c r="IA379" s="1"/>
      <c r="IB379" s="1"/>
      <c r="IC379" s="1"/>
      <c r="ID379" s="1"/>
      <c r="IE379" s="1"/>
      <c r="IF379" s="1"/>
      <c r="IG379" s="1"/>
      <c r="IH379" s="1"/>
      <c r="II379" s="1"/>
      <c r="IJ379" s="1"/>
      <c r="IK379" s="1"/>
      <c r="IL379" s="1"/>
      <c r="IM379" s="1"/>
      <c r="IN379" s="1"/>
      <c r="IO379" s="1"/>
      <c r="IP379" s="1"/>
    </row>
    <row r="380" s="4" customFormat="1" ht="25.9" customHeight="1" spans="1:250">
      <c r="A380" s="76" t="s">
        <v>399</v>
      </c>
      <c r="B380" s="74">
        <v>437</v>
      </c>
      <c r="C380" s="74">
        <v>439</v>
      </c>
      <c r="D380" s="75">
        <f t="shared" si="8"/>
        <v>1.0045766590389</v>
      </c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  <c r="HH380" s="1"/>
      <c r="HI380" s="1"/>
      <c r="HJ380" s="1"/>
      <c r="HK380" s="1"/>
      <c r="HL380" s="1"/>
      <c r="HM380" s="1"/>
      <c r="HN380" s="1"/>
      <c r="HO380" s="1"/>
      <c r="HP380" s="1"/>
      <c r="HQ380" s="1"/>
      <c r="HR380" s="1"/>
      <c r="HS380" s="1"/>
      <c r="HT380" s="1"/>
      <c r="HU380" s="1"/>
      <c r="HV380" s="1"/>
      <c r="HW380" s="1"/>
      <c r="HX380" s="1"/>
      <c r="HY380" s="1"/>
      <c r="HZ380" s="1"/>
      <c r="IA380" s="1"/>
      <c r="IB380" s="1"/>
      <c r="IC380" s="1"/>
      <c r="ID380" s="1"/>
      <c r="IE380" s="1"/>
      <c r="IF380" s="1"/>
      <c r="IG380" s="1"/>
      <c r="IH380" s="1"/>
      <c r="II380" s="1"/>
      <c r="IJ380" s="1"/>
      <c r="IK380" s="1"/>
      <c r="IL380" s="1"/>
      <c r="IM380" s="1"/>
      <c r="IN380" s="1"/>
      <c r="IO380" s="1"/>
      <c r="IP380" s="1"/>
    </row>
    <row r="381" s="4" customFormat="1" ht="25.9" customHeight="1" spans="1:250">
      <c r="A381" s="76" t="s">
        <v>400</v>
      </c>
      <c r="B381" s="74">
        <v>50</v>
      </c>
      <c r="C381" s="74">
        <v>48</v>
      </c>
      <c r="D381" s="75">
        <f t="shared" si="8"/>
        <v>0.96</v>
      </c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  <c r="HJ381" s="1"/>
      <c r="HK381" s="1"/>
      <c r="HL381" s="1"/>
      <c r="HM381" s="1"/>
      <c r="HN381" s="1"/>
      <c r="HO381" s="1"/>
      <c r="HP381" s="1"/>
      <c r="HQ381" s="1"/>
      <c r="HR381" s="1"/>
      <c r="HS381" s="1"/>
      <c r="HT381" s="1"/>
      <c r="HU381" s="1"/>
      <c r="HV381" s="1"/>
      <c r="HW381" s="1"/>
      <c r="HX381" s="1"/>
      <c r="HY381" s="1"/>
      <c r="HZ381" s="1"/>
      <c r="IA381" s="1"/>
      <c r="IB381" s="1"/>
      <c r="IC381" s="1"/>
      <c r="ID381" s="1"/>
      <c r="IE381" s="1"/>
      <c r="IF381" s="1"/>
      <c r="IG381" s="1"/>
      <c r="IH381" s="1"/>
      <c r="II381" s="1"/>
      <c r="IJ381" s="1"/>
      <c r="IK381" s="1"/>
      <c r="IL381" s="1"/>
      <c r="IM381" s="1"/>
      <c r="IN381" s="1"/>
      <c r="IO381" s="1"/>
      <c r="IP381" s="1"/>
    </row>
    <row r="382" s="4" customFormat="1" ht="25.9" customHeight="1" spans="1:250">
      <c r="A382" s="76" t="s">
        <v>105</v>
      </c>
      <c r="B382" s="74">
        <v>69</v>
      </c>
      <c r="C382" s="74">
        <v>69</v>
      </c>
      <c r="D382" s="75">
        <f t="shared" si="8"/>
        <v>1</v>
      </c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  <c r="HF382" s="1"/>
      <c r="HG382" s="1"/>
      <c r="HH382" s="1"/>
      <c r="HI382" s="1"/>
      <c r="HJ382" s="1"/>
      <c r="HK382" s="1"/>
      <c r="HL382" s="1"/>
      <c r="HM382" s="1"/>
      <c r="HN382" s="1"/>
      <c r="HO382" s="1"/>
      <c r="HP382" s="1"/>
      <c r="HQ382" s="1"/>
      <c r="HR382" s="1"/>
      <c r="HS382" s="1"/>
      <c r="HT382" s="1"/>
      <c r="HU382" s="1"/>
      <c r="HV382" s="1"/>
      <c r="HW382" s="1"/>
      <c r="HX382" s="1"/>
      <c r="HY382" s="1"/>
      <c r="HZ382" s="1"/>
      <c r="IA382" s="1"/>
      <c r="IB382" s="1"/>
      <c r="IC382" s="1"/>
      <c r="ID382" s="1"/>
      <c r="IE382" s="1"/>
      <c r="IF382" s="1"/>
      <c r="IG382" s="1"/>
      <c r="IH382" s="1"/>
      <c r="II382" s="1"/>
      <c r="IJ382" s="1"/>
      <c r="IK382" s="1"/>
      <c r="IL382" s="1"/>
      <c r="IM382" s="1"/>
      <c r="IN382" s="1"/>
      <c r="IO382" s="1"/>
      <c r="IP382" s="1"/>
    </row>
    <row r="383" s="4" customFormat="1" ht="25.9" customHeight="1" spans="1:250">
      <c r="A383" s="76" t="s">
        <v>401</v>
      </c>
      <c r="B383" s="74">
        <v>379</v>
      </c>
      <c r="C383" s="74">
        <v>383</v>
      </c>
      <c r="D383" s="75">
        <f t="shared" si="8"/>
        <v>1.01055408970976</v>
      </c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  <c r="HF383" s="1"/>
      <c r="HG383" s="1"/>
      <c r="HH383" s="1"/>
      <c r="HI383" s="1"/>
      <c r="HJ383" s="1"/>
      <c r="HK383" s="1"/>
      <c r="HL383" s="1"/>
      <c r="HM383" s="1"/>
      <c r="HN383" s="1"/>
      <c r="HO383" s="1"/>
      <c r="HP383" s="1"/>
      <c r="HQ383" s="1"/>
      <c r="HR383" s="1"/>
      <c r="HS383" s="1"/>
      <c r="HT383" s="1"/>
      <c r="HU383" s="1"/>
      <c r="HV383" s="1"/>
      <c r="HW383" s="1"/>
      <c r="HX383" s="1"/>
      <c r="HY383" s="1"/>
      <c r="HZ383" s="1"/>
      <c r="IA383" s="1"/>
      <c r="IB383" s="1"/>
      <c r="IC383" s="1"/>
      <c r="ID383" s="1"/>
      <c r="IE383" s="1"/>
      <c r="IF383" s="1"/>
      <c r="IG383" s="1"/>
      <c r="IH383" s="1"/>
      <c r="II383" s="1"/>
      <c r="IJ383" s="1"/>
      <c r="IK383" s="1"/>
      <c r="IL383" s="1"/>
      <c r="IM383" s="1"/>
      <c r="IN383" s="1"/>
      <c r="IO383" s="1"/>
      <c r="IP383" s="1"/>
    </row>
    <row r="384" s="4" customFormat="1" ht="25.9" customHeight="1" spans="1:250">
      <c r="A384" s="73" t="s">
        <v>402</v>
      </c>
      <c r="B384" s="74">
        <v>1348</v>
      </c>
      <c r="C384" s="74">
        <v>1581</v>
      </c>
      <c r="D384" s="75">
        <f t="shared" si="8"/>
        <v>1.17284866468843</v>
      </c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  <c r="HF384" s="1"/>
      <c r="HG384" s="1"/>
      <c r="HH384" s="1"/>
      <c r="HI384" s="1"/>
      <c r="HJ384" s="1"/>
      <c r="HK384" s="1"/>
      <c r="HL384" s="1"/>
      <c r="HM384" s="1"/>
      <c r="HN384" s="1"/>
      <c r="HO384" s="1"/>
      <c r="HP384" s="1"/>
      <c r="HQ384" s="1"/>
      <c r="HR384" s="1"/>
      <c r="HS384" s="1"/>
      <c r="HT384" s="1"/>
      <c r="HU384" s="1"/>
      <c r="HV384" s="1"/>
      <c r="HW384" s="1"/>
      <c r="HX384" s="1"/>
      <c r="HY384" s="1"/>
      <c r="HZ384" s="1"/>
      <c r="IA384" s="1"/>
      <c r="IB384" s="1"/>
      <c r="IC384" s="1"/>
      <c r="ID384" s="1"/>
      <c r="IE384" s="1"/>
      <c r="IF384" s="1"/>
      <c r="IG384" s="1"/>
      <c r="IH384" s="1"/>
      <c r="II384" s="1"/>
      <c r="IJ384" s="1"/>
      <c r="IK384" s="1"/>
      <c r="IL384" s="1"/>
      <c r="IM384" s="1"/>
      <c r="IN384" s="1"/>
      <c r="IO384" s="1"/>
      <c r="IP384" s="1"/>
    </row>
    <row r="385" s="4" customFormat="1" ht="25.9" customHeight="1" spans="1:250">
      <c r="A385" s="76" t="s">
        <v>403</v>
      </c>
      <c r="B385" s="74">
        <v>128</v>
      </c>
      <c r="C385" s="74">
        <v>411</v>
      </c>
      <c r="D385" s="75">
        <f t="shared" si="8"/>
        <v>3.2109375</v>
      </c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  <c r="HF385" s="1"/>
      <c r="HG385" s="1"/>
      <c r="HH385" s="1"/>
      <c r="HI385" s="1"/>
      <c r="HJ385" s="1"/>
      <c r="HK385" s="1"/>
      <c r="HL385" s="1"/>
      <c r="HM385" s="1"/>
      <c r="HN385" s="1"/>
      <c r="HO385" s="1"/>
      <c r="HP385" s="1"/>
      <c r="HQ385" s="1"/>
      <c r="HR385" s="1"/>
      <c r="HS385" s="1"/>
      <c r="HT385" s="1"/>
      <c r="HU385" s="1"/>
      <c r="HV385" s="1"/>
      <c r="HW385" s="1"/>
      <c r="HX385" s="1"/>
      <c r="HY385" s="1"/>
      <c r="HZ385" s="1"/>
      <c r="IA385" s="1"/>
      <c r="IB385" s="1"/>
      <c r="IC385" s="1"/>
      <c r="ID385" s="1"/>
      <c r="IE385" s="1"/>
      <c r="IF385" s="1"/>
      <c r="IG385" s="1"/>
      <c r="IH385" s="1"/>
      <c r="II385" s="1"/>
      <c r="IJ385" s="1"/>
      <c r="IK385" s="1"/>
      <c r="IL385" s="1"/>
      <c r="IM385" s="1"/>
      <c r="IN385" s="1"/>
      <c r="IO385" s="1"/>
      <c r="IP385" s="1"/>
    </row>
    <row r="386" s="4" customFormat="1" ht="25.9" customHeight="1" spans="1:250">
      <c r="A386" s="76" t="s">
        <v>404</v>
      </c>
      <c r="B386" s="74">
        <v>1220</v>
      </c>
      <c r="C386" s="74">
        <v>1170</v>
      </c>
      <c r="D386" s="75">
        <f t="shared" ref="D386:D402" si="9">C386/B386</f>
        <v>0.959016393442623</v>
      </c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  <c r="HF386" s="1"/>
      <c r="HG386" s="1"/>
      <c r="HH386" s="1"/>
      <c r="HI386" s="1"/>
      <c r="HJ386" s="1"/>
      <c r="HK386" s="1"/>
      <c r="HL386" s="1"/>
      <c r="HM386" s="1"/>
      <c r="HN386" s="1"/>
      <c r="HO386" s="1"/>
      <c r="HP386" s="1"/>
      <c r="HQ386" s="1"/>
      <c r="HR386" s="1"/>
      <c r="HS386" s="1"/>
      <c r="HT386" s="1"/>
      <c r="HU386" s="1"/>
      <c r="HV386" s="1"/>
      <c r="HW386" s="1"/>
      <c r="HX386" s="1"/>
      <c r="HY386" s="1"/>
      <c r="HZ386" s="1"/>
      <c r="IA386" s="1"/>
      <c r="IB386" s="1"/>
      <c r="IC386" s="1"/>
      <c r="ID386" s="1"/>
      <c r="IE386" s="1"/>
      <c r="IF386" s="1"/>
      <c r="IG386" s="1"/>
      <c r="IH386" s="1"/>
      <c r="II386" s="1"/>
      <c r="IJ386" s="1"/>
      <c r="IK386" s="1"/>
      <c r="IL386" s="1"/>
      <c r="IM386" s="1"/>
      <c r="IN386" s="1"/>
      <c r="IO386" s="1"/>
      <c r="IP386" s="1"/>
    </row>
    <row r="387" s="4" customFormat="1" ht="25.9" customHeight="1" spans="1:250">
      <c r="A387" s="73" t="s">
        <v>405</v>
      </c>
      <c r="B387" s="74">
        <v>165</v>
      </c>
      <c r="C387" s="74">
        <v>165</v>
      </c>
      <c r="D387" s="75">
        <f t="shared" si="9"/>
        <v>1</v>
      </c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  <c r="HF387" s="1"/>
      <c r="HG387" s="1"/>
      <c r="HH387" s="1"/>
      <c r="HI387" s="1"/>
      <c r="HJ387" s="1"/>
      <c r="HK387" s="1"/>
      <c r="HL387" s="1"/>
      <c r="HM387" s="1"/>
      <c r="HN387" s="1"/>
      <c r="HO387" s="1"/>
      <c r="HP387" s="1"/>
      <c r="HQ387" s="1"/>
      <c r="HR387" s="1"/>
      <c r="HS387" s="1"/>
      <c r="HT387" s="1"/>
      <c r="HU387" s="1"/>
      <c r="HV387" s="1"/>
      <c r="HW387" s="1"/>
      <c r="HX387" s="1"/>
      <c r="HY387" s="1"/>
      <c r="HZ387" s="1"/>
      <c r="IA387" s="1"/>
      <c r="IB387" s="1"/>
      <c r="IC387" s="1"/>
      <c r="ID387" s="1"/>
      <c r="IE387" s="1"/>
      <c r="IF387" s="1"/>
      <c r="IG387" s="1"/>
      <c r="IH387" s="1"/>
      <c r="II387" s="1"/>
      <c r="IJ387" s="1"/>
      <c r="IK387" s="1"/>
      <c r="IL387" s="1"/>
      <c r="IM387" s="1"/>
      <c r="IN387" s="1"/>
      <c r="IO387" s="1"/>
      <c r="IP387" s="1"/>
    </row>
    <row r="388" s="4" customFormat="1" ht="25.9" customHeight="1" spans="1:250">
      <c r="A388" s="76" t="s">
        <v>406</v>
      </c>
      <c r="B388" s="74">
        <v>8</v>
      </c>
      <c r="C388" s="74">
        <v>8</v>
      </c>
      <c r="D388" s="75">
        <f t="shared" si="9"/>
        <v>1</v>
      </c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A388" s="1"/>
      <c r="IB388" s="1"/>
      <c r="IC388" s="1"/>
      <c r="ID388" s="1"/>
      <c r="IE388" s="1"/>
      <c r="IF388" s="1"/>
      <c r="IG388" s="1"/>
      <c r="IH388" s="1"/>
      <c r="II388" s="1"/>
      <c r="IJ388" s="1"/>
      <c r="IK388" s="1"/>
      <c r="IL388" s="1"/>
      <c r="IM388" s="1"/>
      <c r="IN388" s="1"/>
      <c r="IO388" s="1"/>
      <c r="IP388" s="1"/>
    </row>
    <row r="389" s="4" customFormat="1" ht="25.9" customHeight="1" spans="1:250">
      <c r="A389" s="76" t="s">
        <v>407</v>
      </c>
      <c r="B389" s="74">
        <v>157</v>
      </c>
      <c r="C389" s="74">
        <v>157</v>
      </c>
      <c r="D389" s="75">
        <f t="shared" si="9"/>
        <v>1</v>
      </c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  <c r="HF389" s="1"/>
      <c r="HG389" s="1"/>
      <c r="HH389" s="1"/>
      <c r="HI389" s="1"/>
      <c r="HJ389" s="1"/>
      <c r="HK389" s="1"/>
      <c r="HL389" s="1"/>
      <c r="HM389" s="1"/>
      <c r="HN389" s="1"/>
      <c r="HO389" s="1"/>
      <c r="HP389" s="1"/>
      <c r="HQ389" s="1"/>
      <c r="HR389" s="1"/>
      <c r="HS389" s="1"/>
      <c r="HT389" s="1"/>
      <c r="HU389" s="1"/>
      <c r="HV389" s="1"/>
      <c r="HW389" s="1"/>
      <c r="HX389" s="1"/>
      <c r="HY389" s="1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</row>
    <row r="390" s="4" customFormat="1" ht="25.9" customHeight="1" spans="1:250">
      <c r="A390" s="73" t="s">
        <v>408</v>
      </c>
      <c r="B390" s="74">
        <v>82</v>
      </c>
      <c r="C390" s="74">
        <v>146</v>
      </c>
      <c r="D390" s="75">
        <f t="shared" si="9"/>
        <v>1.78048780487805</v>
      </c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  <c r="HH390" s="1"/>
      <c r="HI390" s="1"/>
      <c r="HJ390" s="1"/>
      <c r="HK390" s="1"/>
      <c r="HL390" s="1"/>
      <c r="HM390" s="1"/>
      <c r="HN390" s="1"/>
      <c r="HO390" s="1"/>
      <c r="HP390" s="1"/>
      <c r="HQ390" s="1"/>
      <c r="HR390" s="1"/>
      <c r="HS390" s="1"/>
      <c r="HT390" s="1"/>
      <c r="HU390" s="1"/>
      <c r="HV390" s="1"/>
      <c r="HW390" s="1"/>
      <c r="HX390" s="1"/>
      <c r="HY390" s="1"/>
      <c r="HZ390" s="1"/>
      <c r="IA390" s="1"/>
      <c r="IB390" s="1"/>
      <c r="IC390" s="1"/>
      <c r="ID390" s="1"/>
      <c r="IE390" s="1"/>
      <c r="IF390" s="1"/>
      <c r="IG390" s="1"/>
      <c r="IH390" s="1"/>
      <c r="II390" s="1"/>
      <c r="IJ390" s="1"/>
      <c r="IK390" s="1"/>
      <c r="IL390" s="1"/>
      <c r="IM390" s="1"/>
      <c r="IN390" s="1"/>
      <c r="IO390" s="1"/>
      <c r="IP390" s="1"/>
    </row>
    <row r="391" s="4" customFormat="1" ht="25.9" customHeight="1" spans="1:250">
      <c r="A391" s="76" t="s">
        <v>409</v>
      </c>
      <c r="B391" s="74">
        <v>82</v>
      </c>
      <c r="C391" s="74">
        <v>146</v>
      </c>
      <c r="D391" s="75">
        <f t="shared" si="9"/>
        <v>1.78048780487805</v>
      </c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  <c r="HJ391" s="1"/>
      <c r="HK391" s="1"/>
      <c r="HL391" s="1"/>
      <c r="HM391" s="1"/>
      <c r="HN391" s="1"/>
      <c r="HO391" s="1"/>
      <c r="HP391" s="1"/>
      <c r="HQ391" s="1"/>
      <c r="HR391" s="1"/>
      <c r="HS391" s="1"/>
      <c r="HT391" s="1"/>
      <c r="HU391" s="1"/>
      <c r="HV391" s="1"/>
      <c r="HW391" s="1"/>
      <c r="HX391" s="1"/>
      <c r="HY391" s="1"/>
      <c r="HZ391" s="1"/>
      <c r="IA391" s="1"/>
      <c r="IB391" s="1"/>
      <c r="IC391" s="1"/>
      <c r="ID391" s="1"/>
      <c r="IE391" s="1"/>
      <c r="IF391" s="1"/>
      <c r="IG391" s="1"/>
      <c r="IH391" s="1"/>
      <c r="II391" s="1"/>
      <c r="IJ391" s="1"/>
      <c r="IK391" s="1"/>
      <c r="IL391" s="1"/>
      <c r="IM391" s="1"/>
      <c r="IN391" s="1"/>
      <c r="IO391" s="1"/>
      <c r="IP391" s="1"/>
    </row>
    <row r="392" s="4" customFormat="1" ht="25.9" customHeight="1" spans="1:250">
      <c r="A392" s="73" t="s">
        <v>410</v>
      </c>
      <c r="B392" s="74">
        <v>381</v>
      </c>
      <c r="C392" s="74">
        <v>372</v>
      </c>
      <c r="D392" s="75">
        <f t="shared" si="9"/>
        <v>0.976377952755906</v>
      </c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  <c r="HF392" s="1"/>
      <c r="HG392" s="1"/>
      <c r="HH392" s="1"/>
      <c r="HI392" s="1"/>
      <c r="HJ392" s="1"/>
      <c r="HK392" s="1"/>
      <c r="HL392" s="1"/>
      <c r="HM392" s="1"/>
      <c r="HN392" s="1"/>
      <c r="HO392" s="1"/>
      <c r="HP392" s="1"/>
      <c r="HQ392" s="1"/>
      <c r="HR392" s="1"/>
      <c r="HS392" s="1"/>
      <c r="HT392" s="1"/>
      <c r="HU392" s="1"/>
      <c r="HV392" s="1"/>
      <c r="HW392" s="1"/>
      <c r="HX392" s="1"/>
      <c r="HY392" s="1"/>
      <c r="HZ392" s="1"/>
      <c r="IA392" s="1"/>
      <c r="IB392" s="1"/>
      <c r="IC392" s="1"/>
      <c r="ID392" s="1"/>
      <c r="IE392" s="1"/>
      <c r="IF392" s="1"/>
      <c r="IG392" s="1"/>
      <c r="IH392" s="1"/>
      <c r="II392" s="1"/>
      <c r="IJ392" s="1"/>
      <c r="IK392" s="1"/>
      <c r="IL392" s="1"/>
      <c r="IM392" s="1"/>
      <c r="IN392" s="1"/>
      <c r="IO392" s="1"/>
      <c r="IP392" s="1"/>
    </row>
    <row r="393" s="4" customFormat="1" ht="25.9" customHeight="1" spans="1:250">
      <c r="A393" s="76" t="s">
        <v>410</v>
      </c>
      <c r="B393" s="148">
        <v>381</v>
      </c>
      <c r="C393" s="74">
        <v>372</v>
      </c>
      <c r="D393" s="75">
        <f t="shared" si="9"/>
        <v>0.976377952755906</v>
      </c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  <c r="HJ393" s="1"/>
      <c r="HK393" s="1"/>
      <c r="HL393" s="1"/>
      <c r="HM393" s="1"/>
      <c r="HN393" s="1"/>
      <c r="HO393" s="1"/>
      <c r="HP393" s="1"/>
      <c r="HQ393" s="1"/>
      <c r="HR393" s="1"/>
      <c r="HS393" s="1"/>
      <c r="HT393" s="1"/>
      <c r="HU393" s="1"/>
      <c r="HV393" s="1"/>
      <c r="HW393" s="1"/>
      <c r="HX393" s="1"/>
      <c r="HY393" s="1"/>
      <c r="HZ393" s="1"/>
      <c r="IA393" s="1"/>
      <c r="IB393" s="1"/>
      <c r="IC393" s="1"/>
      <c r="ID393" s="1"/>
      <c r="IE393" s="1"/>
      <c r="IF393" s="1"/>
      <c r="IG393" s="1"/>
      <c r="IH393" s="1"/>
      <c r="II393" s="1"/>
      <c r="IJ393" s="1"/>
      <c r="IK393" s="1"/>
      <c r="IL393" s="1"/>
      <c r="IM393" s="1"/>
      <c r="IN393" s="1"/>
      <c r="IO393" s="1"/>
      <c r="IP393" s="1"/>
    </row>
    <row r="394" s="4" customFormat="1" ht="25.9" customHeight="1" spans="1:250">
      <c r="A394" s="72" t="s">
        <v>411</v>
      </c>
      <c r="B394" s="70">
        <v>3600</v>
      </c>
      <c r="C394" s="70"/>
      <c r="D394" s="71">
        <f t="shared" si="9"/>
        <v>0</v>
      </c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  <c r="IF394" s="1"/>
      <c r="IG394" s="1"/>
      <c r="IH394" s="1"/>
      <c r="II394" s="1"/>
      <c r="IJ394" s="1"/>
      <c r="IK394" s="1"/>
      <c r="IL394" s="1"/>
      <c r="IM394" s="1"/>
      <c r="IN394" s="1"/>
      <c r="IO394" s="1"/>
      <c r="IP394" s="1"/>
    </row>
    <row r="395" s="4" customFormat="1" ht="25.9" customHeight="1" spans="1:250">
      <c r="A395" s="72" t="s">
        <v>412</v>
      </c>
      <c r="B395" s="70">
        <v>603</v>
      </c>
      <c r="C395" s="70"/>
      <c r="D395" s="71">
        <f t="shared" si="9"/>
        <v>0</v>
      </c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  <c r="HF395" s="1"/>
      <c r="HG395" s="1"/>
      <c r="HH395" s="1"/>
      <c r="HI395" s="1"/>
      <c r="HJ395" s="1"/>
      <c r="HK395" s="1"/>
      <c r="HL395" s="1"/>
      <c r="HM395" s="1"/>
      <c r="HN395" s="1"/>
      <c r="HO395" s="1"/>
      <c r="HP395" s="1"/>
      <c r="HQ395" s="1"/>
      <c r="HR395" s="1"/>
      <c r="HS395" s="1"/>
      <c r="HT395" s="1"/>
      <c r="HU395" s="1"/>
      <c r="HV395" s="1"/>
      <c r="HW395" s="1"/>
      <c r="HX395" s="1"/>
      <c r="HY395" s="1"/>
      <c r="HZ395" s="1"/>
      <c r="IA395" s="1"/>
      <c r="IB395" s="1"/>
      <c r="IC395" s="1"/>
      <c r="ID395" s="1"/>
      <c r="IE395" s="1"/>
      <c r="IF395" s="1"/>
      <c r="IG395" s="1"/>
      <c r="IH395" s="1"/>
      <c r="II395" s="1"/>
      <c r="IJ395" s="1"/>
      <c r="IK395" s="1"/>
      <c r="IL395" s="1"/>
      <c r="IM395" s="1"/>
      <c r="IN395" s="1"/>
      <c r="IO395" s="1"/>
      <c r="IP395" s="1"/>
    </row>
    <row r="396" s="4" customFormat="1" ht="25.9" customHeight="1" spans="1:250">
      <c r="A396" s="73" t="s">
        <v>413</v>
      </c>
      <c r="B396" s="74">
        <v>603</v>
      </c>
      <c r="C396" s="74"/>
      <c r="D396" s="75">
        <f t="shared" si="9"/>
        <v>0</v>
      </c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  <c r="HF396" s="1"/>
      <c r="HG396" s="1"/>
      <c r="HH396" s="1"/>
      <c r="HI396" s="1"/>
      <c r="HJ396" s="1"/>
      <c r="HK396" s="1"/>
      <c r="HL396" s="1"/>
      <c r="HM396" s="1"/>
      <c r="HN396" s="1"/>
      <c r="HO396" s="1"/>
      <c r="HP396" s="1"/>
      <c r="HQ396" s="1"/>
      <c r="HR396" s="1"/>
      <c r="HS396" s="1"/>
      <c r="HT396" s="1"/>
      <c r="HU396" s="1"/>
      <c r="HV396" s="1"/>
      <c r="HW396" s="1"/>
      <c r="HX396" s="1"/>
      <c r="HY396" s="1"/>
      <c r="HZ396" s="1"/>
      <c r="IA396" s="1"/>
      <c r="IB396" s="1"/>
      <c r="IC396" s="1"/>
      <c r="ID396" s="1"/>
      <c r="IE396" s="1"/>
      <c r="IF396" s="1"/>
      <c r="IG396" s="1"/>
      <c r="IH396" s="1"/>
      <c r="II396" s="1"/>
      <c r="IJ396" s="1"/>
      <c r="IK396" s="1"/>
      <c r="IL396" s="1"/>
      <c r="IM396" s="1"/>
      <c r="IN396" s="1"/>
      <c r="IO396" s="1"/>
      <c r="IP396" s="1"/>
    </row>
    <row r="397" s="4" customFormat="1" ht="25.9" customHeight="1" spans="1:250">
      <c r="A397" s="76" t="s">
        <v>413</v>
      </c>
      <c r="B397" s="74">
        <v>603</v>
      </c>
      <c r="C397" s="74"/>
      <c r="D397" s="75">
        <f t="shared" si="9"/>
        <v>0</v>
      </c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  <c r="IE397" s="1"/>
      <c r="IF397" s="1"/>
      <c r="IG397" s="1"/>
      <c r="IH397" s="1"/>
      <c r="II397" s="1"/>
      <c r="IJ397" s="1"/>
      <c r="IK397" s="1"/>
      <c r="IL397" s="1"/>
      <c r="IM397" s="1"/>
      <c r="IN397" s="1"/>
      <c r="IO397" s="1"/>
      <c r="IP397" s="1"/>
    </row>
    <row r="398" s="4" customFormat="1" ht="25.9" customHeight="1" spans="1:250">
      <c r="A398" s="72" t="s">
        <v>414</v>
      </c>
      <c r="B398" s="70">
        <v>3653</v>
      </c>
      <c r="C398" s="70">
        <v>3653</v>
      </c>
      <c r="D398" s="71">
        <f t="shared" si="9"/>
        <v>1</v>
      </c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  <c r="HF398" s="1"/>
      <c r="HG398" s="1"/>
      <c r="HH398" s="1"/>
      <c r="HI398" s="1"/>
      <c r="HJ398" s="1"/>
      <c r="HK398" s="1"/>
      <c r="HL398" s="1"/>
      <c r="HM398" s="1"/>
      <c r="HN398" s="1"/>
      <c r="HO398" s="1"/>
      <c r="HP398" s="1"/>
      <c r="HQ398" s="1"/>
      <c r="HR398" s="1"/>
      <c r="HS398" s="1"/>
      <c r="HT398" s="1"/>
      <c r="HU398" s="1"/>
      <c r="HV398" s="1"/>
      <c r="HW398" s="1"/>
      <c r="HX398" s="1"/>
      <c r="HY398" s="1"/>
      <c r="HZ398" s="1"/>
      <c r="IA398" s="1"/>
      <c r="IB398" s="1"/>
      <c r="IC398" s="1"/>
      <c r="ID398" s="1"/>
      <c r="IE398" s="1"/>
      <c r="IF398" s="1"/>
      <c r="IG398" s="1"/>
      <c r="IH398" s="1"/>
      <c r="II398" s="1"/>
      <c r="IJ398" s="1"/>
      <c r="IK398" s="1"/>
      <c r="IL398" s="1"/>
      <c r="IM398" s="1"/>
      <c r="IN398" s="1"/>
      <c r="IO398" s="1"/>
      <c r="IP398" s="1"/>
    </row>
    <row r="399" s="4" customFormat="1" ht="25.9" customHeight="1" spans="1:250">
      <c r="A399" s="73" t="s">
        <v>415</v>
      </c>
      <c r="B399" s="74">
        <v>3653</v>
      </c>
      <c r="C399" s="74">
        <v>3653</v>
      </c>
      <c r="D399" s="75">
        <f t="shared" si="9"/>
        <v>1</v>
      </c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  <c r="HH399" s="1"/>
      <c r="HI399" s="1"/>
      <c r="HJ399" s="1"/>
      <c r="HK399" s="1"/>
      <c r="HL399" s="1"/>
      <c r="HM399" s="1"/>
      <c r="HN399" s="1"/>
      <c r="HO399" s="1"/>
      <c r="HP399" s="1"/>
      <c r="HQ399" s="1"/>
      <c r="HR399" s="1"/>
      <c r="HS399" s="1"/>
      <c r="HT399" s="1"/>
      <c r="HU399" s="1"/>
      <c r="HV399" s="1"/>
      <c r="HW399" s="1"/>
      <c r="HX399" s="1"/>
      <c r="HY399" s="1"/>
      <c r="HZ399" s="1"/>
      <c r="IA399" s="1"/>
      <c r="IB399" s="1"/>
      <c r="IC399" s="1"/>
      <c r="ID399" s="1"/>
      <c r="IE399" s="1"/>
      <c r="IF399" s="1"/>
      <c r="IG399" s="1"/>
      <c r="IH399" s="1"/>
      <c r="II399" s="1"/>
      <c r="IJ399" s="1"/>
      <c r="IK399" s="1"/>
      <c r="IL399" s="1"/>
      <c r="IM399" s="1"/>
      <c r="IN399" s="1"/>
      <c r="IO399" s="1"/>
      <c r="IP399" s="1"/>
    </row>
    <row r="400" s="4" customFormat="1" ht="25.9" customHeight="1" spans="1:250">
      <c r="A400" s="76" t="s">
        <v>416</v>
      </c>
      <c r="B400" s="74">
        <v>3653</v>
      </c>
      <c r="C400" s="74">
        <v>3653</v>
      </c>
      <c r="D400" s="75">
        <f t="shared" si="9"/>
        <v>1</v>
      </c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  <c r="IK400" s="1"/>
      <c r="IL400" s="1"/>
      <c r="IM400" s="1"/>
      <c r="IN400" s="1"/>
      <c r="IO400" s="1"/>
      <c r="IP400" s="1"/>
    </row>
    <row r="401" s="4" customFormat="1" ht="25.9" customHeight="1" spans="1:250">
      <c r="A401" s="72" t="s">
        <v>417</v>
      </c>
      <c r="B401" s="70">
        <v>45</v>
      </c>
      <c r="C401" s="70">
        <v>45</v>
      </c>
      <c r="D401" s="71">
        <f t="shared" si="9"/>
        <v>1</v>
      </c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  <c r="HH401" s="1"/>
      <c r="HI401" s="1"/>
      <c r="HJ401" s="1"/>
      <c r="HK401" s="1"/>
      <c r="HL401" s="1"/>
      <c r="HM401" s="1"/>
      <c r="HN401" s="1"/>
      <c r="HO401" s="1"/>
      <c r="HP401" s="1"/>
      <c r="HQ401" s="1"/>
      <c r="HR401" s="1"/>
      <c r="HS401" s="1"/>
      <c r="HT401" s="1"/>
      <c r="HU401" s="1"/>
      <c r="HV401" s="1"/>
      <c r="HW401" s="1"/>
      <c r="HX401" s="1"/>
      <c r="HY401" s="1"/>
      <c r="HZ401" s="1"/>
      <c r="IA401" s="1"/>
      <c r="IB401" s="1"/>
      <c r="IC401" s="1"/>
      <c r="ID401" s="1"/>
      <c r="IE401" s="1"/>
      <c r="IF401" s="1"/>
      <c r="IG401" s="1"/>
      <c r="IH401" s="1"/>
      <c r="II401" s="1"/>
      <c r="IJ401" s="1"/>
      <c r="IK401" s="1"/>
      <c r="IL401" s="1"/>
      <c r="IM401" s="1"/>
      <c r="IN401" s="1"/>
      <c r="IO401" s="1"/>
      <c r="IP401" s="1"/>
    </row>
    <row r="402" s="4" customFormat="1" ht="25.9" customHeight="1" spans="1:250">
      <c r="A402" s="73" t="s">
        <v>418</v>
      </c>
      <c r="B402" s="74">
        <v>45</v>
      </c>
      <c r="C402" s="77">
        <v>45</v>
      </c>
      <c r="D402" s="75">
        <f t="shared" si="9"/>
        <v>1</v>
      </c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  <c r="HJ402" s="1"/>
      <c r="HK402" s="1"/>
      <c r="HL402" s="1"/>
      <c r="HM402" s="1"/>
      <c r="HN402" s="1"/>
      <c r="HO402" s="1"/>
      <c r="HP402" s="1"/>
      <c r="HQ402" s="1"/>
      <c r="HR402" s="1"/>
      <c r="HS402" s="1"/>
      <c r="HT402" s="1"/>
      <c r="HU402" s="1"/>
      <c r="HV402" s="1"/>
      <c r="HW402" s="1"/>
      <c r="HX402" s="1"/>
      <c r="HY402" s="1"/>
      <c r="HZ402" s="1"/>
      <c r="IA402" s="1"/>
      <c r="IB402" s="1"/>
      <c r="IC402" s="1"/>
      <c r="ID402" s="1"/>
      <c r="IE402" s="1"/>
      <c r="IF402" s="1"/>
      <c r="IG402" s="1"/>
      <c r="IH402" s="1"/>
      <c r="II402" s="1"/>
      <c r="IJ402" s="1"/>
      <c r="IK402" s="1"/>
      <c r="IL402" s="1"/>
      <c r="IM402" s="1"/>
      <c r="IN402" s="1"/>
      <c r="IO402" s="1"/>
      <c r="IP402" s="1"/>
    </row>
    <row r="403" s="4" customFormat="1" ht="25.9" customHeight="1" spans="1:250">
      <c r="A403" s="78" t="s">
        <v>418</v>
      </c>
      <c r="B403" s="149">
        <v>45</v>
      </c>
      <c r="C403" s="79">
        <v>45</v>
      </c>
      <c r="D403" s="80">
        <v>1</v>
      </c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  <c r="HJ403" s="1"/>
      <c r="HK403" s="1"/>
      <c r="HL403" s="1"/>
      <c r="HM403" s="1"/>
      <c r="HN403" s="1"/>
      <c r="HO403" s="1"/>
      <c r="HP403" s="1"/>
      <c r="HQ403" s="1"/>
      <c r="HR403" s="1"/>
      <c r="HS403" s="1"/>
      <c r="HT403" s="1"/>
      <c r="HU403" s="1"/>
      <c r="HV403" s="1"/>
      <c r="HW403" s="1"/>
      <c r="HX403" s="1"/>
      <c r="HY403" s="1"/>
      <c r="HZ403" s="1"/>
      <c r="IA403" s="1"/>
      <c r="IB403" s="1"/>
      <c r="IC403" s="1"/>
      <c r="ID403" s="1"/>
      <c r="IE403" s="1"/>
      <c r="IF403" s="1"/>
      <c r="IG403" s="1"/>
      <c r="IH403" s="1"/>
      <c r="II403" s="1"/>
      <c r="IJ403" s="1"/>
      <c r="IK403" s="1"/>
      <c r="IL403" s="1"/>
      <c r="IM403" s="1"/>
      <c r="IN403" s="1"/>
      <c r="IO403" s="1"/>
      <c r="IP403" s="1"/>
    </row>
    <row r="404" s="4" customFormat="1" ht="49.15" customHeight="1" spans="1:250">
      <c r="A404" s="81" t="s">
        <v>419</v>
      </c>
      <c r="B404" s="81"/>
      <c r="C404" s="81"/>
      <c r="D404" s="8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</row>
  </sheetData>
  <autoFilter xmlns:etc="http://www.wps.cn/officeDocument/2017/etCustomData" ref="A4:IP404" etc:filterBottomFollowUsedRange="0">
    <extLst/>
  </autoFilter>
  <mergeCells count="1">
    <mergeCell ref="A2:D2"/>
  </mergeCells>
  <dataValidations count="1">
    <dataValidation type="decimal" operator="between" allowBlank="1" showInputMessage="1" showErrorMessage="1" sqref="C234">
      <formula1>-99999999999999</formula1>
      <formula2>99999999999999</formula2>
    </dataValidation>
  </dataValidations>
  <printOptions horizontalCentered="1"/>
  <pageMargins left="0.751388888888889" right="0.751388888888889" top="0.550694444444444" bottom="0.830555555555555" header="0.5" footer="0.5"/>
  <pageSetup paperSize="9" scale="87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view="pageBreakPreview" zoomScaleNormal="100" workbookViewId="0">
      <selection activeCell="B16" sqref="B16:B19"/>
    </sheetView>
  </sheetViews>
  <sheetFormatPr defaultColWidth="9.14285714285714" defaultRowHeight="14.25" outlineLevelCol="3"/>
  <cols>
    <col min="1" max="1" width="33.7142857142857" style="126" customWidth="1"/>
    <col min="2" max="2" width="12.7142857142857" style="126" customWidth="1"/>
    <col min="3" max="3" width="33.7142857142857" style="126" customWidth="1"/>
    <col min="4" max="4" width="12.7142857142857" style="126" customWidth="1"/>
    <col min="5" max="16384" width="9.14285714285714" style="84"/>
  </cols>
  <sheetData>
    <row r="1" spans="1:4">
      <c r="A1" s="20" t="s">
        <v>420</v>
      </c>
      <c r="B1" s="20"/>
      <c r="C1" s="58"/>
      <c r="D1" s="58"/>
    </row>
    <row r="2" ht="21" spans="1:4">
      <c r="A2" s="127" t="s">
        <v>421</v>
      </c>
      <c r="B2" s="127"/>
      <c r="C2" s="127"/>
      <c r="D2" s="127"/>
    </row>
    <row r="3" ht="18" customHeight="1" spans="1:4">
      <c r="A3" s="128"/>
      <c r="B3" s="128"/>
      <c r="C3" s="128"/>
      <c r="D3" s="25" t="s">
        <v>6</v>
      </c>
    </row>
    <row r="4" ht="24" customHeight="1" spans="1:4">
      <c r="A4" s="129" t="s">
        <v>7</v>
      </c>
      <c r="B4" s="66" t="s">
        <v>422</v>
      </c>
      <c r="C4" s="66" t="s">
        <v>7</v>
      </c>
      <c r="D4" s="67" t="s">
        <v>422</v>
      </c>
    </row>
    <row r="5" ht="24" customHeight="1" spans="1:4">
      <c r="A5" s="119" t="s">
        <v>9</v>
      </c>
      <c r="B5" s="130">
        <v>128495.85</v>
      </c>
      <c r="C5" s="119" t="s">
        <v>10</v>
      </c>
      <c r="D5" s="131">
        <v>372401</v>
      </c>
    </row>
    <row r="6" ht="24" customHeight="1" spans="1:4">
      <c r="A6" s="132" t="s">
        <v>11</v>
      </c>
      <c r="B6" s="133">
        <v>62512.44</v>
      </c>
      <c r="C6" s="134" t="s">
        <v>423</v>
      </c>
      <c r="D6" s="131">
        <v>4192</v>
      </c>
    </row>
    <row r="7" ht="24" customHeight="1" spans="1:4">
      <c r="A7" s="132" t="s">
        <v>13</v>
      </c>
      <c r="B7" s="133">
        <v>65983.5021</v>
      </c>
      <c r="C7" s="134" t="s">
        <v>424</v>
      </c>
      <c r="D7" s="131">
        <v>4000</v>
      </c>
    </row>
    <row r="8" ht="24" customHeight="1" spans="1:4">
      <c r="A8" s="119" t="s">
        <v>14</v>
      </c>
      <c r="B8" s="133">
        <f>B9+B10+B11</f>
        <v>145856</v>
      </c>
      <c r="C8" s="119" t="s">
        <v>15</v>
      </c>
      <c r="D8" s="131"/>
    </row>
    <row r="9" ht="24" customHeight="1" spans="1:4">
      <c r="A9" s="132" t="s">
        <v>16</v>
      </c>
      <c r="B9" s="133">
        <v>4516</v>
      </c>
      <c r="C9" s="135" t="s">
        <v>17</v>
      </c>
      <c r="D9" s="131"/>
    </row>
    <row r="10" ht="24" customHeight="1" spans="1:4">
      <c r="A10" s="132" t="s">
        <v>18</v>
      </c>
      <c r="B10" s="133">
        <f>71871+62455-2670</f>
        <v>131656</v>
      </c>
      <c r="C10" s="135" t="s">
        <v>19</v>
      </c>
      <c r="D10" s="131"/>
    </row>
    <row r="11" ht="24" customHeight="1" spans="1:4">
      <c r="A11" s="132" t="s">
        <v>20</v>
      </c>
      <c r="B11" s="133">
        <v>9684</v>
      </c>
      <c r="C11" s="135" t="s">
        <v>21</v>
      </c>
      <c r="D11" s="131"/>
    </row>
    <row r="12" ht="24" customHeight="1" spans="1:4">
      <c r="A12" s="119" t="s">
        <v>22</v>
      </c>
      <c r="B12" s="133"/>
      <c r="C12" s="119" t="s">
        <v>23</v>
      </c>
      <c r="D12" s="131">
        <v>48011</v>
      </c>
    </row>
    <row r="13" ht="24" customHeight="1" spans="1:4">
      <c r="A13" s="132" t="s">
        <v>24</v>
      </c>
      <c r="B13" s="133"/>
      <c r="C13" s="135" t="s">
        <v>25</v>
      </c>
      <c r="D13" s="131"/>
    </row>
    <row r="14" ht="24" customHeight="1" spans="1:4">
      <c r="A14" s="132" t="s">
        <v>26</v>
      </c>
      <c r="B14" s="133"/>
      <c r="C14" s="135" t="s">
        <v>27</v>
      </c>
      <c r="D14" s="131"/>
    </row>
    <row r="15" ht="24" customHeight="1" spans="1:4">
      <c r="A15" s="119" t="s">
        <v>28</v>
      </c>
      <c r="B15" s="133">
        <v>35858</v>
      </c>
      <c r="C15" s="119" t="s">
        <v>425</v>
      </c>
      <c r="D15" s="131"/>
    </row>
    <row r="16" ht="24" customHeight="1" spans="1:4">
      <c r="A16" s="119" t="s">
        <v>30</v>
      </c>
      <c r="B16" s="133">
        <v>99709.400439</v>
      </c>
      <c r="C16" s="119" t="s">
        <v>426</v>
      </c>
      <c r="D16" s="131"/>
    </row>
    <row r="17" ht="24" customHeight="1" spans="1:4">
      <c r="A17" s="132" t="s">
        <v>32</v>
      </c>
      <c r="B17" s="133">
        <v>40000</v>
      </c>
      <c r="C17" s="119" t="s">
        <v>427</v>
      </c>
      <c r="D17" s="131"/>
    </row>
    <row r="18" ht="24" customHeight="1" spans="1:4">
      <c r="A18" s="132" t="s">
        <v>34</v>
      </c>
      <c r="B18" s="136">
        <v>9687</v>
      </c>
      <c r="C18" s="137" t="s">
        <v>428</v>
      </c>
      <c r="D18" s="131"/>
    </row>
    <row r="19" ht="24" customHeight="1" spans="1:4">
      <c r="A19" s="132" t="s">
        <v>36</v>
      </c>
      <c r="B19" s="133">
        <v>50022.400439</v>
      </c>
      <c r="C19" s="137"/>
      <c r="D19" s="138"/>
    </row>
    <row r="20" ht="24" customHeight="1" spans="1:4">
      <c r="A20" s="119" t="s">
        <v>38</v>
      </c>
      <c r="B20" s="133">
        <v>10000</v>
      </c>
      <c r="C20" s="119"/>
      <c r="D20" s="138"/>
    </row>
    <row r="21" ht="24" customHeight="1" spans="1:4">
      <c r="A21" s="120" t="s">
        <v>40</v>
      </c>
      <c r="B21" s="133">
        <v>10000</v>
      </c>
      <c r="C21" s="137"/>
      <c r="D21" s="131"/>
    </row>
    <row r="22" ht="33" customHeight="1" spans="1:4">
      <c r="A22" s="120" t="s">
        <v>41</v>
      </c>
      <c r="B22" s="133"/>
      <c r="C22" s="139"/>
      <c r="D22" s="131"/>
    </row>
    <row r="23" ht="24" customHeight="1" spans="1:4">
      <c r="A23" s="120" t="s">
        <v>42</v>
      </c>
      <c r="B23" s="133"/>
      <c r="C23" s="137"/>
      <c r="D23" s="131"/>
    </row>
    <row r="24" ht="24" customHeight="1" spans="1:4">
      <c r="A24" s="119" t="s">
        <v>43</v>
      </c>
      <c r="B24" s="133"/>
      <c r="C24" s="137"/>
      <c r="D24" s="140"/>
    </row>
    <row r="25" ht="24" customHeight="1" spans="1:4">
      <c r="A25" s="119" t="s">
        <v>45</v>
      </c>
      <c r="B25" s="133">
        <v>493</v>
      </c>
      <c r="C25" s="137"/>
      <c r="D25" s="140"/>
    </row>
    <row r="26" ht="24" customHeight="1" spans="1:4">
      <c r="A26" s="141" t="s">
        <v>47</v>
      </c>
      <c r="B26" s="142">
        <f>B5+B8+B15+B16+B20+B24+B25</f>
        <v>420412.250439</v>
      </c>
      <c r="C26" s="143" t="s">
        <v>48</v>
      </c>
      <c r="D26" s="144">
        <f>D5+D12</f>
        <v>420412</v>
      </c>
    </row>
    <row r="27" ht="24" customHeight="1" spans="1:4">
      <c r="A27" s="96"/>
      <c r="B27" s="96"/>
      <c r="C27" s="96"/>
      <c r="D27" s="96"/>
    </row>
  </sheetData>
  <mergeCells count="2">
    <mergeCell ref="A2:D2"/>
    <mergeCell ref="A27:D27"/>
  </mergeCells>
  <printOptions horizontalCentered="1"/>
  <pageMargins left="0.554861111111111" right="0.554861111111111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1"/>
  <sheetViews>
    <sheetView view="pageBreakPreview" zoomScaleNormal="100" workbookViewId="0">
      <selection activeCell="C32" sqref="C32:D32"/>
    </sheetView>
  </sheetViews>
  <sheetFormatPr defaultColWidth="9.14285714285714" defaultRowHeight="14.25" outlineLevelCol="4"/>
  <cols>
    <col min="1" max="1" width="34" style="20" customWidth="1"/>
    <col min="2" max="2" width="15" style="58" customWidth="1"/>
    <col min="3" max="3" width="18.7142857142857" style="58" customWidth="1"/>
    <col min="4" max="4" width="16.7142857142857" style="21" customWidth="1"/>
    <col min="5" max="5" width="16.1428571428571" style="21" customWidth="1"/>
    <col min="6" max="16384" width="9.14285714285714" style="84"/>
  </cols>
  <sheetData>
    <row r="1" spans="1:5">
      <c r="A1" s="20" t="s">
        <v>429</v>
      </c>
    </row>
    <row r="2" ht="21" spans="1:5">
      <c r="A2" s="85" t="s">
        <v>430</v>
      </c>
      <c r="B2" s="86"/>
      <c r="C2" s="86"/>
      <c r="D2" s="86"/>
      <c r="E2" s="86"/>
    </row>
    <row r="3" ht="13.5" spans="1:5">
      <c r="A3" s="24"/>
      <c r="B3" s="63"/>
      <c r="C3" s="87"/>
      <c r="D3" s="88"/>
      <c r="E3" s="25" t="s">
        <v>6</v>
      </c>
    </row>
    <row r="4" s="83" customFormat="1" ht="48" customHeight="1" spans="1:5">
      <c r="A4" s="89" t="s">
        <v>7</v>
      </c>
      <c r="B4" s="90" t="s">
        <v>431</v>
      </c>
      <c r="C4" s="90" t="s">
        <v>432</v>
      </c>
      <c r="D4" s="90" t="s">
        <v>433</v>
      </c>
      <c r="E4" s="91" t="s">
        <v>434</v>
      </c>
    </row>
    <row r="5" ht="20.1" customHeight="1" spans="1:5">
      <c r="A5" s="92" t="s">
        <v>9</v>
      </c>
      <c r="B5" s="93">
        <v>122175</v>
      </c>
      <c r="C5" s="93">
        <f>C6+C22</f>
        <v>122377</v>
      </c>
      <c r="D5" s="94">
        <v>128495.85</v>
      </c>
      <c r="E5" s="95">
        <f t="shared" ref="E5:E20" si="0">(D5-C5)/C5</f>
        <v>0.05</v>
      </c>
    </row>
    <row r="6" ht="20.1" customHeight="1" spans="1:5">
      <c r="A6" s="96" t="s">
        <v>55</v>
      </c>
      <c r="B6" s="97">
        <v>68737</v>
      </c>
      <c r="C6" s="98">
        <v>58974</v>
      </c>
      <c r="D6" s="99">
        <v>62512.44</v>
      </c>
      <c r="E6" s="95">
        <f t="shared" si="0"/>
        <v>0.06</v>
      </c>
    </row>
    <row r="7" ht="20.1" customHeight="1" spans="1:5">
      <c r="A7" s="100" t="s">
        <v>56</v>
      </c>
      <c r="B7" s="101">
        <v>28440</v>
      </c>
      <c r="C7" s="102">
        <v>20255</v>
      </c>
      <c r="D7" s="103">
        <v>27370</v>
      </c>
      <c r="E7" s="104">
        <f t="shared" si="0"/>
        <v>0.35127129103925</v>
      </c>
    </row>
    <row r="8" ht="20.1" customHeight="1" spans="1:5">
      <c r="A8" s="100" t="s">
        <v>57</v>
      </c>
      <c r="B8" s="105">
        <v>9900</v>
      </c>
      <c r="C8" s="102">
        <v>4444</v>
      </c>
      <c r="D8" s="103">
        <v>9900</v>
      </c>
      <c r="E8" s="104">
        <f t="shared" si="0"/>
        <v>1.22772277227723</v>
      </c>
    </row>
    <row r="9" ht="20.1" customHeight="1" spans="1:5">
      <c r="A9" s="100" t="s">
        <v>58</v>
      </c>
      <c r="B9" s="105">
        <v>4590</v>
      </c>
      <c r="C9" s="102">
        <v>6085</v>
      </c>
      <c r="D9" s="103">
        <v>6660</v>
      </c>
      <c r="E9" s="104">
        <f t="shared" si="0"/>
        <v>0.0944946589975349</v>
      </c>
    </row>
    <row r="10" ht="20.1" customHeight="1" spans="1:5">
      <c r="A10" s="100" t="s">
        <v>59</v>
      </c>
      <c r="B10" s="105">
        <v>2790</v>
      </c>
      <c r="C10" s="102">
        <v>3133</v>
      </c>
      <c r="D10" s="103">
        <v>3482</v>
      </c>
      <c r="E10" s="104">
        <f t="shared" si="0"/>
        <v>0.111394829237153</v>
      </c>
    </row>
    <row r="11" ht="20.1" customHeight="1" spans="1:5">
      <c r="A11" s="100" t="s">
        <v>60</v>
      </c>
      <c r="B11" s="105">
        <v>120</v>
      </c>
      <c r="C11" s="102">
        <v>111</v>
      </c>
      <c r="D11" s="103">
        <v>255</v>
      </c>
      <c r="E11" s="104">
        <f t="shared" si="0"/>
        <v>1.2972972972973</v>
      </c>
    </row>
    <row r="12" ht="20.1" customHeight="1" spans="1:5">
      <c r="A12" s="100" t="s">
        <v>61</v>
      </c>
      <c r="B12" s="105">
        <v>3900</v>
      </c>
      <c r="C12" s="102">
        <v>3234</v>
      </c>
      <c r="D12" s="103">
        <v>3510</v>
      </c>
      <c r="E12" s="104">
        <f t="shared" si="0"/>
        <v>0.0853432282003711</v>
      </c>
    </row>
    <row r="13" ht="20.1" customHeight="1" spans="1:5">
      <c r="A13" s="100" t="s">
        <v>62</v>
      </c>
      <c r="B13" s="105">
        <v>4336</v>
      </c>
      <c r="C13" s="102">
        <v>3868</v>
      </c>
      <c r="D13" s="103">
        <v>4080</v>
      </c>
      <c r="E13" s="104">
        <f t="shared" si="0"/>
        <v>0.0548086866597725</v>
      </c>
    </row>
    <row r="14" ht="20.1" customHeight="1" spans="1:5">
      <c r="A14" s="100" t="s">
        <v>63</v>
      </c>
      <c r="B14" s="105">
        <v>1600</v>
      </c>
      <c r="C14" s="102">
        <v>1490</v>
      </c>
      <c r="D14" s="103">
        <v>1635</v>
      </c>
      <c r="E14" s="104">
        <f t="shared" si="0"/>
        <v>0.0973154362416107</v>
      </c>
    </row>
    <row r="15" ht="20.1" customHeight="1" spans="1:5">
      <c r="A15" s="100" t="s">
        <v>64</v>
      </c>
      <c r="B15" s="105">
        <v>1317</v>
      </c>
      <c r="C15" s="102">
        <v>1329</v>
      </c>
      <c r="D15" s="103">
        <v>1470</v>
      </c>
      <c r="E15" s="104">
        <f t="shared" si="0"/>
        <v>0.106094808126411</v>
      </c>
    </row>
    <row r="16" ht="20.1" customHeight="1" spans="1:5">
      <c r="A16" s="100" t="s">
        <v>65</v>
      </c>
      <c r="B16" s="105">
        <v>12352</v>
      </c>
      <c r="C16" s="102">
        <v>11674</v>
      </c>
      <c r="D16" s="103">
        <v>5550</v>
      </c>
      <c r="E16" s="104">
        <f t="shared" si="0"/>
        <v>-0.524584546856262</v>
      </c>
    </row>
    <row r="17" ht="20.1" customHeight="1" spans="1:5">
      <c r="A17" s="100" t="s">
        <v>66</v>
      </c>
      <c r="B17" s="105">
        <v>1600</v>
      </c>
      <c r="C17" s="102">
        <v>1596</v>
      </c>
      <c r="D17" s="103">
        <v>1675</v>
      </c>
      <c r="E17" s="104">
        <f t="shared" si="0"/>
        <v>0.0494987468671679</v>
      </c>
    </row>
    <row r="18" ht="20.1" customHeight="1" spans="1:5">
      <c r="A18" s="100" t="s">
        <v>67</v>
      </c>
      <c r="B18" s="105">
        <v>1300</v>
      </c>
      <c r="C18" s="102">
        <v>980</v>
      </c>
      <c r="D18" s="103">
        <v>995</v>
      </c>
      <c r="E18" s="104">
        <f t="shared" si="0"/>
        <v>0.0153061224489796</v>
      </c>
    </row>
    <row r="19" ht="20.1" customHeight="1" spans="1:5">
      <c r="A19" s="100" t="s">
        <v>68</v>
      </c>
      <c r="B19" s="105">
        <v>6350</v>
      </c>
      <c r="C19" s="102">
        <v>5183</v>
      </c>
      <c r="D19" s="103">
        <v>5780</v>
      </c>
      <c r="E19" s="104">
        <f t="shared" si="0"/>
        <v>0.115184256222265</v>
      </c>
    </row>
    <row r="20" ht="20.1" customHeight="1" spans="1:5">
      <c r="A20" s="100" t="s">
        <v>69</v>
      </c>
      <c r="B20" s="105">
        <v>42</v>
      </c>
      <c r="C20" s="102">
        <v>36</v>
      </c>
      <c r="D20" s="103">
        <v>50</v>
      </c>
      <c r="E20" s="104">
        <f t="shared" si="0"/>
        <v>0.388888888888889</v>
      </c>
    </row>
    <row r="21" ht="20.1" customHeight="1" spans="1:5">
      <c r="A21" s="100" t="s">
        <v>70</v>
      </c>
      <c r="B21" s="105">
        <v>0</v>
      </c>
      <c r="C21" s="102"/>
      <c r="D21" s="103"/>
      <c r="E21" s="104"/>
    </row>
    <row r="22" ht="20.1" customHeight="1" spans="1:5">
      <c r="A22" s="106" t="s">
        <v>71</v>
      </c>
      <c r="B22" s="107">
        <v>53438</v>
      </c>
      <c r="C22" s="98">
        <v>63403</v>
      </c>
      <c r="D22" s="99">
        <v>65983.5021</v>
      </c>
      <c r="E22" s="95">
        <f t="shared" ref="E22:E37" si="1">(D22-C22)/C22</f>
        <v>0.0407</v>
      </c>
    </row>
    <row r="23" ht="20.1" customHeight="1" spans="1:5">
      <c r="A23" s="100" t="s">
        <v>72</v>
      </c>
      <c r="B23" s="105">
        <v>3158</v>
      </c>
      <c r="C23" s="102">
        <v>2707</v>
      </c>
      <c r="D23" s="103">
        <v>3225</v>
      </c>
      <c r="E23" s="104">
        <f t="shared" si="1"/>
        <v>0.191355744366457</v>
      </c>
    </row>
    <row r="24" ht="20.1" customHeight="1" spans="1:5">
      <c r="A24" s="100" t="s">
        <v>73</v>
      </c>
      <c r="B24" s="105">
        <v>1706</v>
      </c>
      <c r="C24" s="102">
        <v>1403</v>
      </c>
      <c r="D24" s="102">
        <v>1603</v>
      </c>
      <c r="E24" s="104">
        <f t="shared" si="1"/>
        <v>0.142551674982181</v>
      </c>
    </row>
    <row r="25" ht="20.1" customHeight="1" spans="1:5">
      <c r="A25" s="100" t="s">
        <v>74</v>
      </c>
      <c r="B25" s="105">
        <v>804</v>
      </c>
      <c r="C25" s="102">
        <v>621</v>
      </c>
      <c r="D25" s="102">
        <v>832</v>
      </c>
      <c r="E25" s="104">
        <f t="shared" si="1"/>
        <v>0.339774557165862</v>
      </c>
    </row>
    <row r="26" ht="20.1" customHeight="1" spans="1:5">
      <c r="A26" s="100" t="s">
        <v>75</v>
      </c>
      <c r="B26" s="105">
        <v>20</v>
      </c>
      <c r="C26" s="102">
        <v>18</v>
      </c>
      <c r="D26" s="102">
        <v>25</v>
      </c>
      <c r="E26" s="104">
        <f t="shared" si="1"/>
        <v>0.388888888888889</v>
      </c>
    </row>
    <row r="27" ht="20.1" customHeight="1" spans="1:5">
      <c r="A27" s="100" t="s">
        <v>76</v>
      </c>
      <c r="B27" s="101">
        <v>628</v>
      </c>
      <c r="C27" s="102">
        <v>665</v>
      </c>
      <c r="D27" s="102">
        <v>765</v>
      </c>
      <c r="E27" s="104">
        <f t="shared" si="1"/>
        <v>0.150375939849624</v>
      </c>
    </row>
    <row r="28" ht="20.1" customHeight="1" spans="1:5">
      <c r="A28" s="108" t="s">
        <v>77</v>
      </c>
      <c r="B28" s="101">
        <v>2476</v>
      </c>
      <c r="C28" s="102">
        <v>1124</v>
      </c>
      <c r="D28" s="102">
        <v>1324</v>
      </c>
      <c r="E28" s="104">
        <f t="shared" si="1"/>
        <v>0.177935943060498</v>
      </c>
    </row>
    <row r="29" ht="20.1" customHeight="1" spans="1:5">
      <c r="A29" s="100" t="s">
        <v>78</v>
      </c>
      <c r="B29" s="101">
        <v>5698</v>
      </c>
      <c r="C29" s="102">
        <v>3301</v>
      </c>
      <c r="D29" s="102">
        <v>3563</v>
      </c>
      <c r="E29" s="104">
        <f t="shared" si="1"/>
        <v>0.0793698879127537</v>
      </c>
    </row>
    <row r="30" ht="20.1" customHeight="1" spans="1:5">
      <c r="A30" s="100" t="s">
        <v>79</v>
      </c>
      <c r="B30" s="101">
        <v>38412</v>
      </c>
      <c r="C30" s="102">
        <v>52721</v>
      </c>
      <c r="D30" s="102">
        <v>54022</v>
      </c>
      <c r="E30" s="104">
        <f t="shared" si="1"/>
        <v>0.0246770736518655</v>
      </c>
    </row>
    <row r="31" ht="20.1" customHeight="1" spans="1:5">
      <c r="A31" s="100" t="s">
        <v>80</v>
      </c>
      <c r="B31" s="101">
        <v>9</v>
      </c>
      <c r="C31" s="102">
        <v>400</v>
      </c>
      <c r="D31" s="109">
        <v>500</v>
      </c>
      <c r="E31" s="110">
        <f t="shared" si="1"/>
        <v>0.25</v>
      </c>
    </row>
    <row r="32" ht="20.1" customHeight="1" spans="1:5">
      <c r="A32" s="100" t="s">
        <v>81</v>
      </c>
      <c r="B32" s="101">
        <v>3685</v>
      </c>
      <c r="C32" s="102">
        <v>3150</v>
      </c>
      <c r="D32" s="109">
        <v>3350</v>
      </c>
      <c r="E32" s="110">
        <f t="shared" si="1"/>
        <v>0.0634920634920635</v>
      </c>
    </row>
    <row r="33" customFormat="1" ht="20.1" customHeight="1" spans="1:5">
      <c r="A33" s="96" t="s">
        <v>82</v>
      </c>
      <c r="B33" s="111">
        <f>B34+B39+B40+B44+B49</f>
        <v>329983</v>
      </c>
      <c r="C33" s="111">
        <f>C34+C39+C40+C44+C49</f>
        <v>324272</v>
      </c>
      <c r="D33" s="112">
        <f>D34+D39+D40+D44+D49</f>
        <v>291916.400439</v>
      </c>
      <c r="E33" s="113">
        <f t="shared" si="1"/>
        <v>-0.0997791963567623</v>
      </c>
    </row>
    <row r="34" customFormat="1" ht="20.1" customHeight="1" spans="1:5">
      <c r="A34" s="96" t="s">
        <v>83</v>
      </c>
      <c r="B34" s="111">
        <v>179585</v>
      </c>
      <c r="C34" s="111">
        <v>195987</v>
      </c>
      <c r="D34" s="112">
        <v>145856</v>
      </c>
      <c r="E34" s="113">
        <f t="shared" si="1"/>
        <v>-0.255787373652334</v>
      </c>
    </row>
    <row r="35" customFormat="1" ht="20.1" customHeight="1" spans="1:5">
      <c r="A35" s="114" t="s">
        <v>16</v>
      </c>
      <c r="B35" s="115">
        <v>4516</v>
      </c>
      <c r="C35" s="116">
        <v>4516</v>
      </c>
      <c r="D35" s="117">
        <v>4516</v>
      </c>
      <c r="E35" s="110">
        <f t="shared" si="1"/>
        <v>0</v>
      </c>
    </row>
    <row r="36" customFormat="1" ht="20.1" customHeight="1" spans="1:5">
      <c r="A36" s="114" t="s">
        <v>18</v>
      </c>
      <c r="B36" s="115">
        <v>157823</v>
      </c>
      <c r="C36" s="116">
        <v>172928</v>
      </c>
      <c r="D36" s="117">
        <v>131656</v>
      </c>
      <c r="E36" s="110">
        <f t="shared" si="1"/>
        <v>-0.238665803108808</v>
      </c>
    </row>
    <row r="37" customFormat="1" ht="20.1" customHeight="1" spans="1:5">
      <c r="A37" s="114" t="s">
        <v>20</v>
      </c>
      <c r="B37" s="115">
        <v>17246</v>
      </c>
      <c r="C37" s="116">
        <v>18543</v>
      </c>
      <c r="D37" s="117">
        <v>9684</v>
      </c>
      <c r="E37" s="110">
        <f t="shared" si="1"/>
        <v>-0.477754408671736</v>
      </c>
    </row>
    <row r="38" customFormat="1" ht="20.1" customHeight="1" spans="1:5">
      <c r="A38" s="96" t="s">
        <v>84</v>
      </c>
      <c r="B38" s="115"/>
      <c r="C38" s="116"/>
      <c r="D38" s="117"/>
      <c r="E38" s="110"/>
    </row>
    <row r="39" customFormat="1" ht="20.1" customHeight="1" spans="1:5">
      <c r="A39" s="96" t="s">
        <v>85</v>
      </c>
      <c r="B39" s="111">
        <v>1045</v>
      </c>
      <c r="C39" s="111">
        <v>1045</v>
      </c>
      <c r="D39" s="112">
        <v>35858</v>
      </c>
      <c r="E39" s="113">
        <f t="shared" ref="E39:E45" si="2">(D39-C39)/C39</f>
        <v>33.3138755980861</v>
      </c>
    </row>
    <row r="40" customFormat="1" ht="20.1" customHeight="1" spans="1:5">
      <c r="A40" s="96" t="s">
        <v>86</v>
      </c>
      <c r="B40" s="111">
        <v>122458</v>
      </c>
      <c r="C40" s="118">
        <v>100345</v>
      </c>
      <c r="D40" s="112">
        <v>99709.400439</v>
      </c>
      <c r="E40" s="113">
        <f t="shared" si="2"/>
        <v>-0.00633414281728034</v>
      </c>
    </row>
    <row r="41" customFormat="1" ht="20.1" customHeight="1" spans="1:5">
      <c r="A41" s="114" t="s">
        <v>32</v>
      </c>
      <c r="B41" s="115">
        <v>288</v>
      </c>
      <c r="C41" s="116">
        <v>881</v>
      </c>
      <c r="D41" s="117">
        <v>40000</v>
      </c>
      <c r="E41" s="110">
        <f t="shared" si="2"/>
        <v>44.4029511918275</v>
      </c>
    </row>
    <row r="42" customFormat="1" ht="20.1" customHeight="1" spans="1:5">
      <c r="A42" s="114" t="s">
        <v>34</v>
      </c>
      <c r="B42" s="115">
        <v>1017</v>
      </c>
      <c r="C42" s="116">
        <v>955</v>
      </c>
      <c r="D42" s="117">
        <v>9687</v>
      </c>
      <c r="E42" s="110">
        <f t="shared" si="2"/>
        <v>9.1434554973822</v>
      </c>
    </row>
    <row r="43" customFormat="1" ht="20.1" customHeight="1" spans="1:5">
      <c r="A43" s="114" t="s">
        <v>36</v>
      </c>
      <c r="B43" s="115">
        <v>121153</v>
      </c>
      <c r="C43" s="116">
        <v>98509</v>
      </c>
      <c r="D43" s="117">
        <v>50022.400439</v>
      </c>
      <c r="E43" s="110">
        <f t="shared" si="2"/>
        <v>-0.492204768711488</v>
      </c>
    </row>
    <row r="44" customFormat="1" ht="20.1" customHeight="1" spans="1:5">
      <c r="A44" s="119" t="s">
        <v>87</v>
      </c>
      <c r="B44" s="111">
        <v>26000</v>
      </c>
      <c r="C44" s="111">
        <v>26000</v>
      </c>
      <c r="D44" s="112">
        <v>10000</v>
      </c>
      <c r="E44" s="113">
        <f t="shared" si="2"/>
        <v>-0.615384615384615</v>
      </c>
    </row>
    <row r="45" customFormat="1" ht="29" customHeight="1" spans="1:5">
      <c r="A45" s="120" t="s">
        <v>40</v>
      </c>
      <c r="B45" s="115">
        <v>21000</v>
      </c>
      <c r="C45" s="115">
        <v>21000</v>
      </c>
      <c r="D45" s="117">
        <v>10000</v>
      </c>
      <c r="E45" s="110">
        <f t="shared" si="2"/>
        <v>-0.523809523809524</v>
      </c>
    </row>
    <row r="46" customFormat="1" ht="29" customHeight="1" spans="1:5">
      <c r="A46" s="120" t="s">
        <v>41</v>
      </c>
      <c r="B46" s="115"/>
      <c r="C46" s="115"/>
      <c r="D46" s="117"/>
      <c r="E46" s="110"/>
    </row>
    <row r="47" customFormat="1" ht="29" customHeight="1" spans="1:5">
      <c r="A47" s="120" t="s">
        <v>42</v>
      </c>
      <c r="B47" s="115">
        <v>5000</v>
      </c>
      <c r="C47" s="115">
        <v>5000</v>
      </c>
      <c r="D47" s="117"/>
      <c r="E47" s="110"/>
    </row>
    <row r="48" customFormat="1" ht="20.1" customHeight="1" spans="1:5">
      <c r="A48" s="96" t="s">
        <v>88</v>
      </c>
      <c r="B48" s="115"/>
      <c r="C48" s="115"/>
      <c r="D48" s="117"/>
      <c r="E48" s="110"/>
    </row>
    <row r="49" customFormat="1" ht="20.1" customHeight="1" spans="1:5">
      <c r="A49" s="96" t="s">
        <v>89</v>
      </c>
      <c r="B49" s="111">
        <v>895</v>
      </c>
      <c r="C49" s="111">
        <v>895</v>
      </c>
      <c r="D49" s="112">
        <v>493</v>
      </c>
      <c r="E49" s="113">
        <f>(D49-C49)/C49</f>
        <v>-0.449162011173184</v>
      </c>
    </row>
    <row r="50" customFormat="1" ht="20.1" customHeight="1" spans="1:5">
      <c r="A50" s="121" t="s">
        <v>47</v>
      </c>
      <c r="B50" s="122">
        <f>B33+B5</f>
        <v>452158</v>
      </c>
      <c r="C50" s="122">
        <f>C33+C5</f>
        <v>446649</v>
      </c>
      <c r="D50" s="123">
        <f>D33+D5</f>
        <v>420412.250439</v>
      </c>
      <c r="E50" s="124">
        <f>(D50-C50)/C50</f>
        <v>-0.0587413149049925</v>
      </c>
    </row>
    <row r="51" s="84" customFormat="1" ht="36.95" customHeight="1" spans="1:5">
      <c r="A51" s="125" t="s">
        <v>435</v>
      </c>
      <c r="B51" s="125"/>
      <c r="C51" s="125"/>
      <c r="D51" s="125"/>
      <c r="E51" s="125"/>
    </row>
  </sheetData>
  <mergeCells count="2">
    <mergeCell ref="A2:E2"/>
    <mergeCell ref="A51:E51"/>
  </mergeCells>
  <printOptions horizontalCentered="1"/>
  <pageMargins left="0.751388888888889" right="0.751388888888889" top="1" bottom="1" header="0.5" footer="0.5"/>
  <pageSetup paperSize="9" scale="87" fitToHeight="0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423"/>
  <sheetViews>
    <sheetView tabSelected="1" workbookViewId="0">
      <pane ySplit="4" topLeftCell="A5" activePane="bottomLeft" state="frozen"/>
      <selection/>
      <selection pane="bottomLeft" activeCell="A4" sqref="$A4:$XFD4"/>
    </sheetView>
  </sheetViews>
  <sheetFormatPr defaultColWidth="9" defaultRowHeight="12.75"/>
  <cols>
    <col min="1" max="1" width="47" style="1" customWidth="1"/>
    <col min="2" max="3" width="17.4285714285714" style="56" customWidth="1"/>
    <col min="4" max="4" width="18.8571428571429" style="57" customWidth="1"/>
    <col min="5" max="250" width="9.14285714285714" style="1"/>
    <col min="251" max="16384" width="9" style="4"/>
  </cols>
  <sheetData>
    <row r="1" s="4" customFormat="1" ht="14.25" spans="1:250">
      <c r="A1" s="20" t="s">
        <v>436</v>
      </c>
      <c r="B1" s="58"/>
      <c r="C1" s="58"/>
      <c r="D1" s="5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</row>
    <row r="2" s="4" customFormat="1" ht="48" customHeight="1" spans="1:250">
      <c r="A2" s="60" t="s">
        <v>437</v>
      </c>
      <c r="B2" s="61"/>
      <c r="C2" s="61"/>
      <c r="D2" s="6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</row>
    <row r="3" s="4" customFormat="1" ht="20" customHeight="1" spans="1:250">
      <c r="A3" s="24"/>
      <c r="B3" s="63"/>
      <c r="C3" s="63"/>
      <c r="D3" s="64" t="s">
        <v>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="55" customFormat="1" ht="35" customHeight="1" spans="1:250">
      <c r="A4" s="65" t="s">
        <v>93</v>
      </c>
      <c r="B4" s="66" t="s">
        <v>432</v>
      </c>
      <c r="C4" s="67" t="s">
        <v>433</v>
      </c>
      <c r="D4" s="68" t="s">
        <v>438</v>
      </c>
    </row>
    <row r="5" s="55" customFormat="1" ht="28.15" customHeight="1" spans="1:250">
      <c r="A5" s="69" t="s">
        <v>96</v>
      </c>
      <c r="B5" s="70">
        <v>357287</v>
      </c>
      <c r="C5" s="70">
        <v>372401</v>
      </c>
      <c r="D5" s="71">
        <f t="shared" ref="D5:D12" si="0">(C5-B5)/B5</f>
        <v>0.0423021268615987</v>
      </c>
    </row>
    <row r="6" s="4" customFormat="1" ht="25.9" customHeight="1" spans="1:250">
      <c r="A6" s="72" t="s">
        <v>97</v>
      </c>
      <c r="B6" s="70">
        <v>36151</v>
      </c>
      <c r="C6" s="70">
        <v>58344</v>
      </c>
      <c r="D6" s="71">
        <f t="shared" si="0"/>
        <v>0.613897264252718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</row>
    <row r="7" s="4" customFormat="1" ht="25.9" customHeight="1" spans="1:250">
      <c r="A7" s="73" t="s">
        <v>98</v>
      </c>
      <c r="B7" s="74">
        <v>901</v>
      </c>
      <c r="C7" s="74">
        <v>1139</v>
      </c>
      <c r="D7" s="75">
        <f t="shared" si="0"/>
        <v>0.264150943396226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</row>
    <row r="8" s="4" customFormat="1" ht="25.9" customHeight="1" spans="1:250">
      <c r="A8" s="76" t="s">
        <v>99</v>
      </c>
      <c r="B8" s="74">
        <v>603</v>
      </c>
      <c r="C8" s="74">
        <v>671</v>
      </c>
      <c r="D8" s="75">
        <f t="shared" si="0"/>
        <v>0.112769485903814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</row>
    <row r="9" s="4" customFormat="1" ht="25.9" customHeight="1" spans="1:250">
      <c r="A9" s="76" t="s">
        <v>100</v>
      </c>
      <c r="B9" s="74">
        <v>12</v>
      </c>
      <c r="C9" s="74">
        <v>52</v>
      </c>
      <c r="D9" s="75">
        <f t="shared" si="0"/>
        <v>3.33333333333333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</row>
    <row r="10" s="4" customFormat="1" ht="25.9" customHeight="1" spans="1:250">
      <c r="A10" s="76" t="s">
        <v>101</v>
      </c>
      <c r="B10" s="74">
        <v>72</v>
      </c>
      <c r="C10" s="74">
        <v>118</v>
      </c>
      <c r="D10" s="75">
        <f t="shared" si="0"/>
        <v>0.638888888888889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</row>
    <row r="11" s="4" customFormat="1" ht="25.9" customHeight="1" spans="1:250">
      <c r="A11" s="76" t="s">
        <v>102</v>
      </c>
      <c r="B11" s="74">
        <v>18</v>
      </c>
      <c r="C11" s="74">
        <v>20</v>
      </c>
      <c r="D11" s="75">
        <f t="shared" si="0"/>
        <v>0.111111111111111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</row>
    <row r="12" s="4" customFormat="1" ht="25.9" customHeight="1" spans="1:250">
      <c r="A12" s="76" t="s">
        <v>103</v>
      </c>
      <c r="B12" s="74">
        <v>3</v>
      </c>
      <c r="C12" s="74">
        <v>15</v>
      </c>
      <c r="D12" s="75">
        <f t="shared" si="0"/>
        <v>4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</row>
    <row r="13" s="4" customFormat="1" ht="25.9" customHeight="1" spans="1:250">
      <c r="A13" s="76" t="s">
        <v>105</v>
      </c>
      <c r="B13" s="74">
        <v>30</v>
      </c>
      <c r="C13" s="74"/>
      <c r="D13" s="75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</row>
    <row r="14" s="4" customFormat="1" ht="25.9" customHeight="1" spans="1:250">
      <c r="A14" s="76" t="s">
        <v>104</v>
      </c>
      <c r="B14" s="74">
        <v>40</v>
      </c>
      <c r="C14" s="74">
        <v>145</v>
      </c>
      <c r="D14" s="75">
        <f t="shared" ref="D14:D44" si="1">(C14-B14)/B14</f>
        <v>2.625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</row>
    <row r="15" s="4" customFormat="1" ht="25.9" customHeight="1" spans="1:250">
      <c r="A15" s="76" t="s">
        <v>106</v>
      </c>
      <c r="B15" s="74">
        <v>123</v>
      </c>
      <c r="C15" s="74">
        <v>118</v>
      </c>
      <c r="D15" s="75">
        <f t="shared" si="1"/>
        <v>-0.040650406504065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</row>
    <row r="16" s="4" customFormat="1" ht="25.9" customHeight="1" spans="1:250">
      <c r="A16" s="73" t="s">
        <v>107</v>
      </c>
      <c r="B16" s="74">
        <v>694</v>
      </c>
      <c r="C16" s="74">
        <v>854</v>
      </c>
      <c r="D16" s="75">
        <f t="shared" si="1"/>
        <v>0.230547550432277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</row>
    <row r="17" s="4" customFormat="1" ht="25.9" customHeight="1" spans="1:250">
      <c r="A17" s="76" t="s">
        <v>99</v>
      </c>
      <c r="B17" s="74">
        <v>528</v>
      </c>
      <c r="C17" s="74">
        <v>618</v>
      </c>
      <c r="D17" s="75">
        <f t="shared" si="1"/>
        <v>0.170454545454545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</row>
    <row r="18" s="4" customFormat="1" ht="25.9" customHeight="1" spans="1:250">
      <c r="A18" s="76" t="s">
        <v>108</v>
      </c>
      <c r="B18" s="74">
        <v>51</v>
      </c>
      <c r="C18" s="74">
        <v>87</v>
      </c>
      <c r="D18" s="75">
        <f t="shared" si="1"/>
        <v>0.705882352941177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</row>
    <row r="19" s="4" customFormat="1" ht="25.9" customHeight="1" spans="1:250">
      <c r="A19" s="76" t="s">
        <v>105</v>
      </c>
      <c r="B19" s="74">
        <v>30</v>
      </c>
      <c r="C19" s="74"/>
      <c r="D19" s="75">
        <f t="shared" si="1"/>
        <v>-1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</row>
    <row r="20" s="4" customFormat="1" ht="25.9" customHeight="1" spans="1:250">
      <c r="A20" s="76" t="s">
        <v>109</v>
      </c>
      <c r="B20" s="74">
        <v>85</v>
      </c>
      <c r="C20" s="74">
        <v>149</v>
      </c>
      <c r="D20" s="75">
        <f t="shared" si="1"/>
        <v>0.752941176470588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</row>
    <row r="21" s="4" customFormat="1" ht="25.9" customHeight="1" spans="1:250">
      <c r="A21" s="73" t="s">
        <v>110</v>
      </c>
      <c r="B21" s="74">
        <v>9771</v>
      </c>
      <c r="C21" s="74">
        <v>9881</v>
      </c>
      <c r="D21" s="75">
        <f t="shared" si="1"/>
        <v>0.0112578037048409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</row>
    <row r="22" s="4" customFormat="1" ht="25.9" customHeight="1" spans="1:250">
      <c r="A22" s="76" t="s">
        <v>99</v>
      </c>
      <c r="B22" s="74">
        <v>5405</v>
      </c>
      <c r="C22" s="74">
        <v>8737</v>
      </c>
      <c r="D22" s="75">
        <f t="shared" si="1"/>
        <v>0.616466234967623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</row>
    <row r="23" s="4" customFormat="1" ht="25.9" customHeight="1" spans="1:250">
      <c r="A23" s="76" t="s">
        <v>100</v>
      </c>
      <c r="B23" s="74">
        <v>60</v>
      </c>
      <c r="C23" s="74">
        <v>130</v>
      </c>
      <c r="D23" s="75">
        <f t="shared" si="1"/>
        <v>1.16666666666667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</row>
    <row r="24" s="4" customFormat="1" ht="25.9" customHeight="1" spans="1:250">
      <c r="A24" s="76" t="s">
        <v>105</v>
      </c>
      <c r="B24" s="74">
        <v>3851</v>
      </c>
      <c r="C24" s="74">
        <v>426</v>
      </c>
      <c r="D24" s="75">
        <f t="shared" si="1"/>
        <v>-0.889379381978707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</row>
    <row r="25" s="4" customFormat="1" ht="25.9" customHeight="1" spans="1:250">
      <c r="A25" s="76" t="s">
        <v>111</v>
      </c>
      <c r="B25" s="74">
        <v>455</v>
      </c>
      <c r="C25" s="74">
        <v>588</v>
      </c>
      <c r="D25" s="75">
        <f t="shared" si="1"/>
        <v>0.292307692307692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</row>
    <row r="26" s="4" customFormat="1" ht="25.9" customHeight="1" spans="1:250">
      <c r="A26" s="73" t="s">
        <v>112</v>
      </c>
      <c r="B26" s="74">
        <v>1439</v>
      </c>
      <c r="C26" s="74">
        <v>1770</v>
      </c>
      <c r="D26" s="75">
        <f t="shared" si="1"/>
        <v>0.23002084781098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</row>
    <row r="27" s="4" customFormat="1" ht="25.9" customHeight="1" spans="1:250">
      <c r="A27" s="76" t="s">
        <v>99</v>
      </c>
      <c r="B27" s="74">
        <v>587</v>
      </c>
      <c r="C27" s="74">
        <v>696</v>
      </c>
      <c r="D27" s="75">
        <f t="shared" si="1"/>
        <v>0.185689948892675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</row>
    <row r="28" s="4" customFormat="1" ht="25.9" customHeight="1" spans="1:250">
      <c r="A28" s="76" t="s">
        <v>105</v>
      </c>
      <c r="B28" s="74">
        <v>193</v>
      </c>
      <c r="C28" s="74"/>
      <c r="D28" s="75">
        <f t="shared" si="1"/>
        <v>-1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</row>
    <row r="29" s="4" customFormat="1" ht="25.9" customHeight="1" spans="1:250">
      <c r="A29" s="76" t="s">
        <v>113</v>
      </c>
      <c r="B29" s="74">
        <v>659</v>
      </c>
      <c r="C29" s="74">
        <v>1074</v>
      </c>
      <c r="D29" s="75">
        <f t="shared" si="1"/>
        <v>0.629742033383915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</row>
    <row r="30" s="4" customFormat="1" ht="25.9" customHeight="1" spans="1:250">
      <c r="A30" s="73" t="s">
        <v>114</v>
      </c>
      <c r="B30" s="74">
        <v>505</v>
      </c>
      <c r="C30" s="74">
        <v>591</v>
      </c>
      <c r="D30" s="75">
        <f t="shared" si="1"/>
        <v>0.17029702970297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</row>
    <row r="31" s="4" customFormat="1" ht="25.9" customHeight="1" spans="1:250">
      <c r="A31" s="76" t="s">
        <v>99</v>
      </c>
      <c r="B31" s="74">
        <v>175</v>
      </c>
      <c r="C31" s="74">
        <v>284</v>
      </c>
      <c r="D31" s="75">
        <f t="shared" si="1"/>
        <v>0.622857142857143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</row>
    <row r="32" s="4" customFormat="1" ht="25.9" customHeight="1" spans="1:250">
      <c r="A32" s="76" t="s">
        <v>115</v>
      </c>
      <c r="B32" s="74">
        <v>11</v>
      </c>
      <c r="C32" s="74">
        <v>14</v>
      </c>
      <c r="D32" s="75">
        <f t="shared" si="1"/>
        <v>0.272727272727273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</row>
    <row r="33" s="4" customFormat="1" ht="24" customHeight="1" spans="1:250">
      <c r="A33" s="76" t="s">
        <v>105</v>
      </c>
      <c r="B33" s="74">
        <v>111</v>
      </c>
      <c r="C33" s="74"/>
      <c r="D33" s="75">
        <f t="shared" si="1"/>
        <v>-1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</row>
    <row r="34" s="4" customFormat="1" ht="25.9" customHeight="1" spans="1:250">
      <c r="A34" s="76" t="s">
        <v>116</v>
      </c>
      <c r="B34" s="74">
        <v>208</v>
      </c>
      <c r="C34" s="74">
        <v>293</v>
      </c>
      <c r="D34" s="75">
        <f t="shared" si="1"/>
        <v>0.408653846153846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</row>
    <row r="35" s="4" customFormat="1" ht="25.9" customHeight="1" spans="1:250">
      <c r="A35" s="73" t="s">
        <v>117</v>
      </c>
      <c r="B35" s="74">
        <v>1796</v>
      </c>
      <c r="C35" s="74">
        <v>2362</v>
      </c>
      <c r="D35" s="75">
        <f t="shared" si="1"/>
        <v>0.315144766146993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</row>
    <row r="36" s="4" customFormat="1" ht="25.9" customHeight="1" spans="1:250">
      <c r="A36" s="76" t="s">
        <v>99</v>
      </c>
      <c r="B36" s="74">
        <v>1080</v>
      </c>
      <c r="C36" s="74">
        <v>1140</v>
      </c>
      <c r="D36" s="75">
        <f t="shared" si="1"/>
        <v>0.0555555555555556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</row>
    <row r="37" s="4" customFormat="1" ht="25.9" customHeight="1" spans="1:250">
      <c r="A37" s="76" t="s">
        <v>100</v>
      </c>
      <c r="B37" s="74">
        <v>172</v>
      </c>
      <c r="C37" s="74">
        <v>300</v>
      </c>
      <c r="D37" s="75">
        <f t="shared" si="1"/>
        <v>0.744186046511628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</row>
    <row r="38" s="4" customFormat="1" ht="25.9" customHeight="1" spans="1:250">
      <c r="A38" s="76" t="s">
        <v>118</v>
      </c>
      <c r="B38" s="74">
        <v>57</v>
      </c>
      <c r="C38" s="74"/>
      <c r="D38" s="75">
        <f t="shared" si="1"/>
        <v>-1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</row>
    <row r="39" s="4" customFormat="1" ht="25.9" customHeight="1" spans="1:250">
      <c r="A39" s="76" t="s">
        <v>119</v>
      </c>
      <c r="B39" s="74">
        <v>22</v>
      </c>
      <c r="C39" s="74">
        <v>50</v>
      </c>
      <c r="D39" s="75">
        <f t="shared" si="1"/>
        <v>1.27272727272727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</row>
    <row r="40" s="4" customFormat="1" ht="25.9" customHeight="1" spans="1:250">
      <c r="A40" s="76" t="s">
        <v>120</v>
      </c>
      <c r="B40" s="74">
        <v>81</v>
      </c>
      <c r="C40" s="74">
        <v>45</v>
      </c>
      <c r="D40" s="75">
        <f t="shared" si="1"/>
        <v>-0.444444444444444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</row>
    <row r="41" s="4" customFormat="1" ht="25.9" customHeight="1" spans="1:250">
      <c r="A41" s="76" t="s">
        <v>121</v>
      </c>
      <c r="B41" s="74">
        <v>120</v>
      </c>
      <c r="C41" s="74"/>
      <c r="D41" s="75">
        <f t="shared" si="1"/>
        <v>-1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</row>
    <row r="42" s="4" customFormat="1" ht="25.9" customHeight="1" spans="1:250">
      <c r="A42" s="76" t="s">
        <v>105</v>
      </c>
      <c r="B42" s="74">
        <v>257</v>
      </c>
      <c r="C42" s="74">
        <v>178</v>
      </c>
      <c r="D42" s="75">
        <f t="shared" si="1"/>
        <v>-0.307392996108949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</row>
    <row r="43" s="4" customFormat="1" ht="25.9" customHeight="1" spans="1:250">
      <c r="A43" s="76" t="s">
        <v>122</v>
      </c>
      <c r="B43" s="74">
        <v>7</v>
      </c>
      <c r="C43" s="74">
        <v>649</v>
      </c>
      <c r="D43" s="75">
        <f t="shared" si="1"/>
        <v>91.7142857142857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</row>
    <row r="44" s="4" customFormat="1" ht="25.9" customHeight="1" spans="1:250">
      <c r="A44" s="73" t="s">
        <v>123</v>
      </c>
      <c r="B44" s="74">
        <v>3319</v>
      </c>
      <c r="C44" s="74">
        <v>4990</v>
      </c>
      <c r="D44" s="75">
        <f t="shared" si="1"/>
        <v>0.503464899065984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</row>
    <row r="45" s="4" customFormat="1" ht="25.9" customHeight="1" spans="1:250">
      <c r="A45" s="76" t="s">
        <v>99</v>
      </c>
      <c r="B45" s="74"/>
      <c r="C45" s="74">
        <v>3590</v>
      </c>
      <c r="D45" s="7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</row>
    <row r="46" s="4" customFormat="1" ht="25.9" customHeight="1" spans="1:250">
      <c r="A46" s="76" t="s">
        <v>124</v>
      </c>
      <c r="B46" s="74">
        <v>3319</v>
      </c>
      <c r="C46" s="74">
        <v>1400</v>
      </c>
      <c r="D46" s="75">
        <f t="shared" ref="D46:D61" si="2">(C46-B46)/B46</f>
        <v>-0.57818620066285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</row>
    <row r="47" s="4" customFormat="1" ht="25.9" customHeight="1" spans="1:250">
      <c r="A47" s="73" t="s">
        <v>125</v>
      </c>
      <c r="B47" s="74">
        <v>587</v>
      </c>
      <c r="C47" s="74">
        <v>522</v>
      </c>
      <c r="D47" s="75">
        <f t="shared" si="2"/>
        <v>-0.110732538330494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</row>
    <row r="48" s="4" customFormat="1" ht="25.9" customHeight="1" spans="1:250">
      <c r="A48" s="76" t="s">
        <v>99</v>
      </c>
      <c r="B48" s="74">
        <v>384</v>
      </c>
      <c r="C48" s="74">
        <v>435</v>
      </c>
      <c r="D48" s="75">
        <f t="shared" si="2"/>
        <v>0.1328125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</row>
    <row r="49" s="4" customFormat="1" ht="25.9" customHeight="1" spans="1:250">
      <c r="A49" s="76" t="s">
        <v>126</v>
      </c>
      <c r="B49" s="74">
        <v>83</v>
      </c>
      <c r="C49" s="74">
        <v>87</v>
      </c>
      <c r="D49" s="75">
        <f t="shared" si="2"/>
        <v>0.0481927710843374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</row>
    <row r="50" s="4" customFormat="1" ht="25.9" customHeight="1" spans="1:250">
      <c r="A50" s="76" t="s">
        <v>120</v>
      </c>
      <c r="B50" s="74">
        <v>76</v>
      </c>
      <c r="C50" s="74"/>
      <c r="D50" s="75">
        <f t="shared" si="2"/>
        <v>-1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</row>
    <row r="51" s="4" customFormat="1" ht="25.9" customHeight="1" spans="1:250">
      <c r="A51" s="76" t="s">
        <v>105</v>
      </c>
      <c r="B51" s="74">
        <v>44</v>
      </c>
      <c r="C51" s="74"/>
      <c r="D51" s="75">
        <f t="shared" si="2"/>
        <v>-1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</row>
    <row r="52" s="4" customFormat="1" ht="25.9" customHeight="1" spans="1:250">
      <c r="A52" s="73" t="s">
        <v>127</v>
      </c>
      <c r="B52" s="74">
        <v>2542</v>
      </c>
      <c r="C52" s="74">
        <v>2934</v>
      </c>
      <c r="D52" s="75">
        <f t="shared" si="2"/>
        <v>0.154209284028324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</row>
    <row r="53" s="4" customFormat="1" ht="25.9" customHeight="1" spans="1:250">
      <c r="A53" s="76" t="s">
        <v>99</v>
      </c>
      <c r="B53" s="74">
        <v>1575</v>
      </c>
      <c r="C53" s="74">
        <v>1574</v>
      </c>
      <c r="D53" s="75">
        <f t="shared" si="2"/>
        <v>-0.000634920634920635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</row>
    <row r="54" s="4" customFormat="1" ht="25.9" customHeight="1" spans="1:250">
      <c r="A54" s="76" t="s">
        <v>128</v>
      </c>
      <c r="B54" s="74">
        <v>567</v>
      </c>
      <c r="C54" s="74">
        <v>500</v>
      </c>
      <c r="D54" s="75">
        <f t="shared" si="2"/>
        <v>-0.118165784832451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</row>
    <row r="55" s="4" customFormat="1" ht="25.9" customHeight="1" spans="1:250">
      <c r="A55" s="76" t="s">
        <v>129</v>
      </c>
      <c r="B55" s="74">
        <v>4</v>
      </c>
      <c r="C55" s="74"/>
      <c r="D55" s="75">
        <f t="shared" si="2"/>
        <v>-1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</row>
    <row r="56" s="4" customFormat="1" ht="25.9" customHeight="1" spans="1:250">
      <c r="A56" s="76" t="s">
        <v>105</v>
      </c>
      <c r="B56" s="74">
        <v>61</v>
      </c>
      <c r="C56" s="74"/>
      <c r="D56" s="75">
        <f t="shared" si="2"/>
        <v>-1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</row>
    <row r="57" s="4" customFormat="1" ht="25.9" customHeight="1" spans="1:250">
      <c r="A57" s="76" t="s">
        <v>130</v>
      </c>
      <c r="B57" s="74">
        <v>335</v>
      </c>
      <c r="C57" s="74">
        <v>860</v>
      </c>
      <c r="D57" s="75">
        <f t="shared" si="2"/>
        <v>1.56716417910448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</row>
    <row r="58" s="4" customFormat="1" ht="25.9" customHeight="1" spans="1:250">
      <c r="A58" s="73" t="s">
        <v>131</v>
      </c>
      <c r="B58" s="74">
        <v>129</v>
      </c>
      <c r="C58" s="74"/>
      <c r="D58" s="75">
        <f t="shared" si="2"/>
        <v>-1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</row>
    <row r="59" s="4" customFormat="1" ht="25.9" customHeight="1" spans="1:250">
      <c r="A59" s="76" t="s">
        <v>132</v>
      </c>
      <c r="B59" s="74">
        <v>129</v>
      </c>
      <c r="C59" s="74"/>
      <c r="D59" s="75">
        <f t="shared" si="2"/>
        <v>-1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</row>
    <row r="60" s="4" customFormat="1" ht="25.9" customHeight="1" spans="1:250">
      <c r="A60" s="73" t="s">
        <v>133</v>
      </c>
      <c r="B60" s="74">
        <v>14</v>
      </c>
      <c r="C60" s="74">
        <v>2</v>
      </c>
      <c r="D60" s="75">
        <f t="shared" si="2"/>
        <v>-0.857142857142857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</row>
    <row r="61" s="4" customFormat="1" ht="25.9" customHeight="1" spans="1:250">
      <c r="A61" s="73" t="s">
        <v>134</v>
      </c>
      <c r="B61" s="74">
        <v>14</v>
      </c>
      <c r="C61" s="74"/>
      <c r="D61" s="75">
        <f t="shared" si="2"/>
        <v>-1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</row>
    <row r="62" s="4" customFormat="1" ht="25.9" customHeight="1" spans="1:250">
      <c r="A62" s="76" t="s">
        <v>439</v>
      </c>
      <c r="B62" s="74"/>
      <c r="C62" s="74">
        <v>2</v>
      </c>
      <c r="D62" s="7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</row>
    <row r="63" s="4" customFormat="1" ht="25.9" customHeight="1" spans="1:250">
      <c r="A63" s="73" t="s">
        <v>135</v>
      </c>
      <c r="B63" s="74">
        <v>495</v>
      </c>
      <c r="C63" s="74">
        <v>193</v>
      </c>
      <c r="D63" s="75">
        <f t="shared" ref="D63:D89" si="3">(C63-B63)/B63</f>
        <v>-0.61010101010101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</row>
    <row r="64" s="4" customFormat="1" ht="25.9" customHeight="1" spans="1:250">
      <c r="A64" s="76" t="s">
        <v>136</v>
      </c>
      <c r="B64" s="74">
        <v>250</v>
      </c>
      <c r="C64" s="74">
        <v>100</v>
      </c>
      <c r="D64" s="75">
        <f t="shared" si="3"/>
        <v>-0.6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</row>
    <row r="65" s="4" customFormat="1" ht="25.9" customHeight="1" spans="1:250">
      <c r="A65" s="76" t="s">
        <v>137</v>
      </c>
      <c r="B65" s="74">
        <v>245</v>
      </c>
      <c r="C65" s="74">
        <v>93</v>
      </c>
      <c r="D65" s="75">
        <f t="shared" si="3"/>
        <v>-0.620408163265306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</row>
    <row r="66" s="4" customFormat="1" ht="25.9" customHeight="1" spans="1:250">
      <c r="A66" s="73" t="s">
        <v>138</v>
      </c>
      <c r="B66" s="74">
        <v>728</v>
      </c>
      <c r="C66" s="74">
        <v>906</v>
      </c>
      <c r="D66" s="75">
        <f t="shared" si="3"/>
        <v>0.244505494505494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</row>
    <row r="67" s="4" customFormat="1" ht="25.9" customHeight="1" spans="1:250">
      <c r="A67" s="76" t="s">
        <v>99</v>
      </c>
      <c r="B67" s="74">
        <v>448</v>
      </c>
      <c r="C67" s="74">
        <v>524</v>
      </c>
      <c r="D67" s="75">
        <f t="shared" si="3"/>
        <v>0.169642857142857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</row>
    <row r="68" s="4" customFormat="1" ht="25.9" customHeight="1" spans="1:250">
      <c r="A68" s="76" t="s">
        <v>139</v>
      </c>
      <c r="B68" s="74">
        <v>57</v>
      </c>
      <c r="C68" s="74">
        <v>63</v>
      </c>
      <c r="D68" s="75">
        <f t="shared" si="3"/>
        <v>0.105263157894737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</row>
    <row r="69" s="4" customFormat="1" ht="25.9" customHeight="1" spans="1:250">
      <c r="A69" s="76" t="s">
        <v>105</v>
      </c>
      <c r="B69" s="74">
        <v>83</v>
      </c>
      <c r="C69" s="74"/>
      <c r="D69" s="75">
        <f t="shared" si="3"/>
        <v>-1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</row>
    <row r="70" s="4" customFormat="1" ht="25.9" customHeight="1" spans="1:250">
      <c r="A70" s="76" t="s">
        <v>140</v>
      </c>
      <c r="B70" s="74">
        <v>140</v>
      </c>
      <c r="C70" s="74">
        <v>319</v>
      </c>
      <c r="D70" s="75">
        <f t="shared" si="3"/>
        <v>1.27857142857143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</row>
    <row r="71" s="4" customFormat="1" ht="25.9" customHeight="1" spans="1:250">
      <c r="A71" s="73" t="s">
        <v>141</v>
      </c>
      <c r="B71" s="74">
        <v>1352</v>
      </c>
      <c r="C71" s="74">
        <v>1052</v>
      </c>
      <c r="D71" s="75">
        <f t="shared" si="3"/>
        <v>-0.22189349112426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</row>
    <row r="72" s="4" customFormat="1" ht="25.9" customHeight="1" spans="1:250">
      <c r="A72" s="76" t="s">
        <v>99</v>
      </c>
      <c r="B72" s="74">
        <v>657</v>
      </c>
      <c r="C72" s="74">
        <v>712</v>
      </c>
      <c r="D72" s="75">
        <f t="shared" si="3"/>
        <v>0.0837138508371385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</row>
    <row r="73" s="4" customFormat="1" ht="25.9" customHeight="1" spans="1:250">
      <c r="A73" s="76" t="s">
        <v>142</v>
      </c>
      <c r="B73" s="74">
        <v>3</v>
      </c>
      <c r="C73" s="74"/>
      <c r="D73" s="75">
        <f t="shared" si="3"/>
        <v>-1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</row>
    <row r="74" s="4" customFormat="1" ht="25.9" customHeight="1" spans="1:250">
      <c r="A74" s="76" t="s">
        <v>105</v>
      </c>
      <c r="B74" s="74">
        <v>184</v>
      </c>
      <c r="C74" s="74">
        <v>86</v>
      </c>
      <c r="D74" s="75">
        <f t="shared" si="3"/>
        <v>-0.532608695652174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</row>
    <row r="75" s="4" customFormat="1" ht="25.9" customHeight="1" spans="1:250">
      <c r="A75" s="76" t="s">
        <v>143</v>
      </c>
      <c r="B75" s="74">
        <v>508</v>
      </c>
      <c r="C75" s="74">
        <v>254</v>
      </c>
      <c r="D75" s="75">
        <f t="shared" si="3"/>
        <v>-0.5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</row>
    <row r="76" s="4" customFormat="1" ht="25.9" customHeight="1" spans="1:250">
      <c r="A76" s="73" t="s">
        <v>144</v>
      </c>
      <c r="B76" s="74">
        <v>739</v>
      </c>
      <c r="C76" s="74">
        <v>961</v>
      </c>
      <c r="D76" s="75">
        <f t="shared" si="3"/>
        <v>0.300405953991881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</row>
    <row r="77" s="4" customFormat="1" ht="25.9" customHeight="1" spans="1:250">
      <c r="A77" s="76" t="s">
        <v>99</v>
      </c>
      <c r="B77" s="74">
        <v>473</v>
      </c>
      <c r="C77" s="74">
        <v>625</v>
      </c>
      <c r="D77" s="75">
        <f t="shared" si="3"/>
        <v>0.321353065539112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</row>
    <row r="78" s="4" customFormat="1" ht="25.9" customHeight="1" spans="1:250">
      <c r="A78" s="76" t="s">
        <v>105</v>
      </c>
      <c r="B78" s="74">
        <v>139</v>
      </c>
      <c r="C78" s="74"/>
      <c r="D78" s="75">
        <f t="shared" si="3"/>
        <v>-1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</row>
    <row r="79" s="4" customFormat="1" ht="25.9" customHeight="1" spans="1:250">
      <c r="A79" s="76" t="s">
        <v>145</v>
      </c>
      <c r="B79" s="74">
        <v>127</v>
      </c>
      <c r="C79" s="74">
        <v>336</v>
      </c>
      <c r="D79" s="75">
        <f t="shared" si="3"/>
        <v>1.64566929133858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</row>
    <row r="80" s="4" customFormat="1" ht="25.9" customHeight="1" spans="1:250">
      <c r="A80" s="73" t="s">
        <v>146</v>
      </c>
      <c r="B80" s="74">
        <v>1381</v>
      </c>
      <c r="C80" s="74">
        <v>868</v>
      </c>
      <c r="D80" s="75">
        <f t="shared" si="3"/>
        <v>-0.371469949312093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</row>
    <row r="81" s="4" customFormat="1" ht="25.9" customHeight="1" spans="1:250">
      <c r="A81" s="76" t="s">
        <v>99</v>
      </c>
      <c r="B81" s="74">
        <v>239</v>
      </c>
      <c r="C81" s="74">
        <v>331</v>
      </c>
      <c r="D81" s="75">
        <f t="shared" si="3"/>
        <v>0.384937238493724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</row>
    <row r="82" s="4" customFormat="1" ht="25.9" customHeight="1" spans="1:250">
      <c r="A82" s="76" t="s">
        <v>105</v>
      </c>
      <c r="B82" s="74">
        <v>257</v>
      </c>
      <c r="C82" s="74">
        <v>168</v>
      </c>
      <c r="D82" s="75">
        <f t="shared" si="3"/>
        <v>-0.346303501945525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</row>
    <row r="83" s="4" customFormat="1" ht="25.9" customHeight="1" spans="1:250">
      <c r="A83" s="76" t="s">
        <v>147</v>
      </c>
      <c r="B83" s="74">
        <v>885</v>
      </c>
      <c r="C83" s="74">
        <v>369</v>
      </c>
      <c r="D83" s="75">
        <f t="shared" si="3"/>
        <v>-0.583050847457627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</row>
    <row r="84" s="4" customFormat="1" ht="25.9" customHeight="1" spans="1:250">
      <c r="A84" s="73" t="s">
        <v>148</v>
      </c>
      <c r="B84" s="74">
        <v>362</v>
      </c>
      <c r="C84" s="74">
        <v>412</v>
      </c>
      <c r="D84" s="75">
        <f t="shared" si="3"/>
        <v>0.138121546961326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</row>
    <row r="85" s="4" customFormat="1" ht="25.9" customHeight="1" spans="1:250">
      <c r="A85" s="76" t="s">
        <v>99</v>
      </c>
      <c r="B85" s="74">
        <v>339</v>
      </c>
      <c r="C85" s="74">
        <v>350</v>
      </c>
      <c r="D85" s="75">
        <f t="shared" si="3"/>
        <v>0.0324483775811209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</row>
    <row r="86" s="4" customFormat="1" ht="25.9" customHeight="1" spans="1:250">
      <c r="A86" s="76" t="s">
        <v>149</v>
      </c>
      <c r="B86" s="74">
        <v>23</v>
      </c>
      <c r="C86" s="74">
        <v>62</v>
      </c>
      <c r="D86" s="75">
        <f t="shared" si="3"/>
        <v>1.69565217391304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</row>
    <row r="87" s="4" customFormat="1" ht="25.9" customHeight="1" spans="1:250">
      <c r="A87" s="73" t="s">
        <v>150</v>
      </c>
      <c r="B87" s="74">
        <v>587</v>
      </c>
      <c r="C87" s="74">
        <v>793</v>
      </c>
      <c r="D87" s="75">
        <f t="shared" si="3"/>
        <v>0.350936967632027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</row>
    <row r="88" s="4" customFormat="1" ht="25.9" customHeight="1" spans="1:250">
      <c r="A88" s="76" t="s">
        <v>99</v>
      </c>
      <c r="B88" s="74">
        <v>549</v>
      </c>
      <c r="C88" s="74">
        <v>601</v>
      </c>
      <c r="D88" s="75">
        <f t="shared" si="3"/>
        <v>0.0947176684881603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</row>
    <row r="89" s="4" customFormat="1" ht="25.9" customHeight="1" spans="1:250">
      <c r="A89" s="76" t="s">
        <v>105</v>
      </c>
      <c r="B89" s="74">
        <v>38</v>
      </c>
      <c r="C89" s="74"/>
      <c r="D89" s="75">
        <f t="shared" si="3"/>
        <v>-1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</row>
    <row r="90" s="4" customFormat="1" ht="25.9" customHeight="1" spans="1:250">
      <c r="A90" s="76" t="s">
        <v>150</v>
      </c>
      <c r="B90" s="74"/>
      <c r="C90" s="74">
        <v>192</v>
      </c>
      <c r="D90" s="7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</row>
    <row r="91" s="4" customFormat="1" ht="25.9" customHeight="1" spans="1:250">
      <c r="A91" s="73" t="s">
        <v>151</v>
      </c>
      <c r="B91" s="74">
        <v>1877</v>
      </c>
      <c r="C91" s="74">
        <v>1841</v>
      </c>
      <c r="D91" s="75">
        <f>(C91-B91)/B91</f>
        <v>-0.0191795418220565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</row>
    <row r="92" s="4" customFormat="1" ht="25.9" customHeight="1" spans="1:250">
      <c r="A92" s="76" t="s">
        <v>99</v>
      </c>
      <c r="B92" s="74">
        <v>1313</v>
      </c>
      <c r="C92" s="74">
        <v>1403</v>
      </c>
      <c r="D92" s="75">
        <f>(C92-B92)/B92</f>
        <v>0.0685453160700685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</row>
    <row r="93" s="4" customFormat="1" ht="25.9" customHeight="1" spans="1:250">
      <c r="A93" s="76" t="s">
        <v>440</v>
      </c>
      <c r="B93" s="74"/>
      <c r="C93" s="74">
        <v>1</v>
      </c>
      <c r="D93" s="7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</row>
    <row r="94" s="4" customFormat="1" ht="25.9" customHeight="1" spans="1:250">
      <c r="A94" s="76" t="s">
        <v>153</v>
      </c>
      <c r="B94" s="74">
        <v>379</v>
      </c>
      <c r="C94" s="74">
        <v>300</v>
      </c>
      <c r="D94" s="75">
        <f t="shared" ref="D94:D154" si="4">(C94-B94)/B94</f>
        <v>-0.20844327176781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</row>
    <row r="95" s="4" customFormat="1" ht="25.9" customHeight="1" spans="1:250">
      <c r="A95" s="76" t="s">
        <v>105</v>
      </c>
      <c r="B95" s="74">
        <v>91</v>
      </c>
      <c r="C95" s="74"/>
      <c r="D95" s="75">
        <f t="shared" si="4"/>
        <v>-1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</row>
    <row r="96" s="4" customFormat="1" ht="25.9" customHeight="1" spans="1:250">
      <c r="A96" s="76" t="s">
        <v>154</v>
      </c>
      <c r="B96" s="74">
        <v>94</v>
      </c>
      <c r="C96" s="74">
        <v>137</v>
      </c>
      <c r="D96" s="75">
        <f t="shared" si="4"/>
        <v>0.457446808510638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</row>
    <row r="97" s="4" customFormat="1" ht="25.9" customHeight="1" spans="1:250">
      <c r="A97" s="73" t="s">
        <v>155</v>
      </c>
      <c r="B97" s="74">
        <v>238</v>
      </c>
      <c r="C97" s="74">
        <v>346</v>
      </c>
      <c r="D97" s="75">
        <f t="shared" si="4"/>
        <v>0.453781512605042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</row>
    <row r="98" s="4" customFormat="1" ht="25.9" customHeight="1" spans="1:250">
      <c r="A98" s="76" t="s">
        <v>99</v>
      </c>
      <c r="B98" s="74">
        <v>180</v>
      </c>
      <c r="C98" s="74">
        <v>212</v>
      </c>
      <c r="D98" s="75">
        <f t="shared" si="4"/>
        <v>0.177777777777778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</row>
    <row r="99" s="4" customFormat="1" ht="25.9" customHeight="1" spans="1:250">
      <c r="A99" s="76" t="s">
        <v>105</v>
      </c>
      <c r="B99" s="74">
        <v>10</v>
      </c>
      <c r="C99" s="74"/>
      <c r="D99" s="75">
        <f t="shared" si="4"/>
        <v>-1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</row>
    <row r="100" s="4" customFormat="1" ht="25.9" customHeight="1" spans="1:250">
      <c r="A100" s="76" t="s">
        <v>156</v>
      </c>
      <c r="B100" s="74">
        <v>48</v>
      </c>
      <c r="C100" s="74">
        <v>134</v>
      </c>
      <c r="D100" s="75">
        <f t="shared" si="4"/>
        <v>1.79166666666667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</row>
    <row r="101" s="4" customFormat="1" ht="25.9" customHeight="1" spans="1:250">
      <c r="A101" s="73" t="s">
        <v>157</v>
      </c>
      <c r="B101" s="74">
        <v>141</v>
      </c>
      <c r="C101" s="74">
        <v>188</v>
      </c>
      <c r="D101" s="75">
        <f t="shared" si="4"/>
        <v>0.333333333333333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</row>
    <row r="102" s="4" customFormat="1" ht="25.9" customHeight="1" spans="1:250">
      <c r="A102" s="76" t="s">
        <v>158</v>
      </c>
      <c r="B102" s="74">
        <v>12</v>
      </c>
      <c r="C102" s="74">
        <v>36</v>
      </c>
      <c r="D102" s="75">
        <f t="shared" si="4"/>
        <v>2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</row>
    <row r="103" s="4" customFormat="1" ht="25.9" customHeight="1" spans="1:250">
      <c r="A103" s="76" t="s">
        <v>105</v>
      </c>
      <c r="B103" s="74">
        <v>104</v>
      </c>
      <c r="C103" s="74">
        <v>128</v>
      </c>
      <c r="D103" s="75">
        <f t="shared" si="4"/>
        <v>0.230769230769231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</row>
    <row r="104" s="4" customFormat="1" ht="25.9" customHeight="1" spans="1:250">
      <c r="A104" s="76" t="s">
        <v>159</v>
      </c>
      <c r="B104" s="74">
        <v>25</v>
      </c>
      <c r="C104" s="74">
        <v>24</v>
      </c>
      <c r="D104" s="75">
        <f t="shared" si="4"/>
        <v>-0.04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</row>
    <row r="105" s="4" customFormat="1" ht="25.9" customHeight="1" spans="1:250">
      <c r="A105" s="73" t="s">
        <v>160</v>
      </c>
      <c r="B105" s="74">
        <v>6554</v>
      </c>
      <c r="C105" s="74">
        <v>25739</v>
      </c>
      <c r="D105" s="75">
        <f t="shared" si="4"/>
        <v>2.92722001830943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</row>
    <row r="106" s="4" customFormat="1" ht="25.9" customHeight="1" spans="1:250">
      <c r="A106" s="76" t="s">
        <v>160</v>
      </c>
      <c r="B106" s="74">
        <v>6554</v>
      </c>
      <c r="C106" s="74">
        <v>25739</v>
      </c>
      <c r="D106" s="75">
        <f t="shared" si="4"/>
        <v>2.92722001830943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</row>
    <row r="107" s="4" customFormat="1" ht="27" customHeight="1" spans="1:250">
      <c r="A107" s="72" t="s">
        <v>161</v>
      </c>
      <c r="B107" s="70">
        <v>43</v>
      </c>
      <c r="C107" s="70"/>
      <c r="D107" s="71">
        <f t="shared" si="4"/>
        <v>-1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</row>
    <row r="108" s="4" customFormat="1" ht="25.9" customHeight="1" spans="1:250">
      <c r="A108" s="72" t="s">
        <v>162</v>
      </c>
      <c r="B108" s="70">
        <v>3120</v>
      </c>
      <c r="C108" s="70">
        <v>5320</v>
      </c>
      <c r="D108" s="71">
        <f t="shared" si="4"/>
        <v>0.705128205128205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</row>
    <row r="109" s="4" customFormat="1" ht="25.9" customHeight="1" spans="1:250">
      <c r="A109" s="73" t="s">
        <v>163</v>
      </c>
      <c r="B109" s="74">
        <v>1385</v>
      </c>
      <c r="C109" s="74">
        <v>3732</v>
      </c>
      <c r="D109" s="75">
        <f t="shared" si="4"/>
        <v>1.69458483754513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</row>
    <row r="110" s="4" customFormat="1" ht="25.9" customHeight="1" spans="1:250">
      <c r="A110" s="73" t="s">
        <v>164</v>
      </c>
      <c r="B110" s="74">
        <v>86</v>
      </c>
      <c r="C110" s="74">
        <v>63</v>
      </c>
      <c r="D110" s="75">
        <f t="shared" si="4"/>
        <v>-0.267441860465116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</row>
    <row r="111" s="4" customFormat="1" ht="25.9" customHeight="1" spans="1:250">
      <c r="A111" s="73" t="s">
        <v>165</v>
      </c>
      <c r="B111" s="74">
        <v>461</v>
      </c>
      <c r="C111" s="74">
        <v>416</v>
      </c>
      <c r="D111" s="75">
        <f t="shared" si="4"/>
        <v>-0.0976138828633406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</row>
    <row r="112" s="4" customFormat="1" ht="25.9" customHeight="1" spans="1:250">
      <c r="A112" s="73" t="s">
        <v>166</v>
      </c>
      <c r="B112" s="74">
        <v>1002</v>
      </c>
      <c r="C112" s="74">
        <v>1029</v>
      </c>
      <c r="D112" s="75">
        <f t="shared" si="4"/>
        <v>0.0269461077844311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</row>
    <row r="113" s="4" customFormat="1" ht="25.9" customHeight="1" spans="1:250">
      <c r="A113" s="73" t="s">
        <v>167</v>
      </c>
      <c r="B113" s="74">
        <v>186</v>
      </c>
      <c r="C113" s="74">
        <v>80</v>
      </c>
      <c r="D113" s="75">
        <f t="shared" si="4"/>
        <v>-0.56989247311828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</row>
    <row r="114" s="4" customFormat="1" ht="25.9" customHeight="1" spans="1:250">
      <c r="A114" s="72" t="s">
        <v>168</v>
      </c>
      <c r="B114" s="70">
        <v>94210</v>
      </c>
      <c r="C114" s="70">
        <v>98727</v>
      </c>
      <c r="D114" s="71">
        <f t="shared" si="4"/>
        <v>0.0479460779110498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</row>
    <row r="115" s="4" customFormat="1" ht="25.9" customHeight="1" spans="1:250">
      <c r="A115" s="73" t="s">
        <v>169</v>
      </c>
      <c r="B115" s="74">
        <v>3292</v>
      </c>
      <c r="C115" s="74">
        <v>8921</v>
      </c>
      <c r="D115" s="75">
        <f t="shared" si="4"/>
        <v>1.70990279465371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</row>
    <row r="116" s="4" customFormat="1" ht="25.9" customHeight="1" spans="1:250">
      <c r="A116" s="76" t="s">
        <v>99</v>
      </c>
      <c r="B116" s="74">
        <v>288</v>
      </c>
      <c r="C116" s="74">
        <v>452</v>
      </c>
      <c r="D116" s="75">
        <f t="shared" si="4"/>
        <v>0.569444444444444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</row>
    <row r="117" s="4" customFormat="1" ht="25.9" customHeight="1" spans="1:250">
      <c r="A117" s="76" t="s">
        <v>170</v>
      </c>
      <c r="B117" s="74">
        <v>223</v>
      </c>
      <c r="C117" s="74"/>
      <c r="D117" s="75">
        <f t="shared" si="4"/>
        <v>-1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</row>
    <row r="118" s="4" customFormat="1" ht="25.9" customHeight="1" spans="1:250">
      <c r="A118" s="76" t="s">
        <v>171</v>
      </c>
      <c r="B118" s="74">
        <v>2781</v>
      </c>
      <c r="C118" s="74">
        <v>8469</v>
      </c>
      <c r="D118" s="75">
        <f t="shared" si="4"/>
        <v>2.0453074433657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</row>
    <row r="119" s="4" customFormat="1" ht="25.9" customHeight="1" spans="1:250">
      <c r="A119" s="73" t="s">
        <v>172</v>
      </c>
      <c r="B119" s="74">
        <v>81161</v>
      </c>
      <c r="C119" s="74">
        <v>77325</v>
      </c>
      <c r="D119" s="75">
        <f t="shared" si="4"/>
        <v>-0.0472640800384421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</row>
    <row r="120" s="4" customFormat="1" ht="25.9" customHeight="1" spans="1:250">
      <c r="A120" s="76" t="s">
        <v>173</v>
      </c>
      <c r="B120" s="74">
        <v>2612</v>
      </c>
      <c r="C120" s="74">
        <v>3270</v>
      </c>
      <c r="D120" s="75">
        <f t="shared" si="4"/>
        <v>0.251914241960184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</row>
    <row r="121" s="4" customFormat="1" ht="25.9" customHeight="1" spans="1:250">
      <c r="A121" s="76" t="s">
        <v>174</v>
      </c>
      <c r="B121" s="74">
        <v>40606</v>
      </c>
      <c r="C121" s="74">
        <v>35296</v>
      </c>
      <c r="D121" s="75">
        <f t="shared" si="4"/>
        <v>-0.130768851893809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</row>
    <row r="122" s="4" customFormat="1" ht="25.9" customHeight="1" spans="1:250">
      <c r="A122" s="76" t="s">
        <v>175</v>
      </c>
      <c r="B122" s="74">
        <v>21061</v>
      </c>
      <c r="C122" s="74">
        <v>17966</v>
      </c>
      <c r="D122" s="75">
        <f t="shared" si="4"/>
        <v>-0.146954085750914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</row>
    <row r="123" s="4" customFormat="1" ht="25.9" customHeight="1" spans="1:250">
      <c r="A123" s="76" t="s">
        <v>176</v>
      </c>
      <c r="B123" s="74">
        <v>11659</v>
      </c>
      <c r="C123" s="74">
        <v>11361</v>
      </c>
      <c r="D123" s="75">
        <f t="shared" si="4"/>
        <v>-0.0255596534865769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</row>
    <row r="124" s="4" customFormat="1" ht="25.9" customHeight="1" spans="1:250">
      <c r="A124" s="76" t="s">
        <v>177</v>
      </c>
      <c r="B124" s="74">
        <v>5223</v>
      </c>
      <c r="C124" s="74">
        <v>9432</v>
      </c>
      <c r="D124" s="75">
        <f t="shared" si="4"/>
        <v>0.805858701895462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</row>
    <row r="125" s="4" customFormat="1" ht="25.9" customHeight="1" spans="1:250">
      <c r="A125" s="73" t="s">
        <v>178</v>
      </c>
      <c r="B125" s="74">
        <v>8162</v>
      </c>
      <c r="C125" s="74">
        <v>2233</v>
      </c>
      <c r="D125" s="75">
        <f t="shared" si="4"/>
        <v>-0.726415094339623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</row>
    <row r="126" s="4" customFormat="1" ht="25.9" customHeight="1" spans="1:250">
      <c r="A126" s="76" t="s">
        <v>179</v>
      </c>
      <c r="B126" s="74">
        <v>8162</v>
      </c>
      <c r="C126" s="74">
        <v>2233</v>
      </c>
      <c r="D126" s="75">
        <f t="shared" si="4"/>
        <v>-0.726415094339623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</row>
    <row r="127" s="4" customFormat="1" ht="25.9" customHeight="1" spans="1:250">
      <c r="A127" s="73" t="s">
        <v>180</v>
      </c>
      <c r="B127" s="74">
        <v>946</v>
      </c>
      <c r="C127" s="74">
        <v>599</v>
      </c>
      <c r="D127" s="75">
        <f t="shared" si="4"/>
        <v>-0.366807610993657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</row>
    <row r="128" s="4" customFormat="1" ht="25.9" customHeight="1" spans="1:250">
      <c r="A128" s="76" t="s">
        <v>181</v>
      </c>
      <c r="B128" s="74">
        <v>936</v>
      </c>
      <c r="C128" s="74">
        <v>598</v>
      </c>
      <c r="D128" s="75">
        <f t="shared" si="4"/>
        <v>-0.361111111111111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</row>
    <row r="129" s="4" customFormat="1" ht="25.9" customHeight="1" spans="1:250">
      <c r="A129" s="76" t="s">
        <v>182</v>
      </c>
      <c r="B129" s="74">
        <v>10</v>
      </c>
      <c r="C129" s="74">
        <v>1</v>
      </c>
      <c r="D129" s="75">
        <f t="shared" si="4"/>
        <v>-0.9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</row>
    <row r="130" s="4" customFormat="1" ht="25.9" customHeight="1" spans="1:250">
      <c r="A130" s="73" t="s">
        <v>183</v>
      </c>
      <c r="B130" s="74">
        <v>472</v>
      </c>
      <c r="C130" s="74">
        <v>440</v>
      </c>
      <c r="D130" s="75">
        <f t="shared" si="4"/>
        <v>-0.0677966101694915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</row>
    <row r="131" s="4" customFormat="1" ht="25.9" customHeight="1" spans="1:250">
      <c r="A131" s="76" t="s">
        <v>184</v>
      </c>
      <c r="B131" s="74">
        <v>472</v>
      </c>
      <c r="C131" s="74">
        <v>440</v>
      </c>
      <c r="D131" s="75">
        <f t="shared" si="4"/>
        <v>-0.0677966101694915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</row>
    <row r="132" s="4" customFormat="1" ht="25.9" customHeight="1" spans="1:250">
      <c r="A132" s="73" t="s">
        <v>185</v>
      </c>
      <c r="B132" s="74">
        <v>177</v>
      </c>
      <c r="C132" s="74">
        <v>9209</v>
      </c>
      <c r="D132" s="75">
        <f t="shared" si="4"/>
        <v>51.0282485875706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</row>
    <row r="133" s="4" customFormat="1" ht="25.9" customHeight="1" spans="1:250">
      <c r="A133" s="76" t="s">
        <v>185</v>
      </c>
      <c r="B133" s="74">
        <v>177</v>
      </c>
      <c r="C133" s="74">
        <v>9209</v>
      </c>
      <c r="D133" s="75">
        <f t="shared" si="4"/>
        <v>51.0282485875706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</row>
    <row r="134" s="4" customFormat="1" ht="25.9" customHeight="1" spans="1:250">
      <c r="A134" s="72" t="s">
        <v>186</v>
      </c>
      <c r="B134" s="70">
        <v>2437</v>
      </c>
      <c r="C134" s="70">
        <v>2442</v>
      </c>
      <c r="D134" s="71">
        <f t="shared" si="4"/>
        <v>0.00205170291341814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</row>
    <row r="135" s="4" customFormat="1" ht="25.9" customHeight="1" spans="1:250">
      <c r="A135" s="73" t="s">
        <v>187</v>
      </c>
      <c r="B135" s="74">
        <v>1206</v>
      </c>
      <c r="C135" s="74">
        <v>1300</v>
      </c>
      <c r="D135" s="75">
        <f t="shared" si="4"/>
        <v>0.0779436152570481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</row>
    <row r="136" s="4" customFormat="1" ht="25.9" customHeight="1" spans="1:250">
      <c r="A136" s="76" t="s">
        <v>99</v>
      </c>
      <c r="B136" s="74">
        <v>701</v>
      </c>
      <c r="C136" s="74">
        <v>992</v>
      </c>
      <c r="D136" s="75">
        <f t="shared" si="4"/>
        <v>0.415121255349501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</row>
    <row r="137" s="4" customFormat="1" ht="25.9" customHeight="1" spans="1:250">
      <c r="A137" s="76" t="s">
        <v>170</v>
      </c>
      <c r="B137" s="74">
        <v>249</v>
      </c>
      <c r="C137" s="74"/>
      <c r="D137" s="75">
        <f t="shared" si="4"/>
        <v>-1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</row>
    <row r="138" s="4" customFormat="1" ht="25.9" customHeight="1" spans="1:250">
      <c r="A138" s="76" t="s">
        <v>188</v>
      </c>
      <c r="B138" s="74">
        <v>256</v>
      </c>
      <c r="C138" s="74">
        <v>308</v>
      </c>
      <c r="D138" s="75">
        <f t="shared" si="4"/>
        <v>0.203125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</row>
    <row r="139" s="4" customFormat="1" ht="25.9" customHeight="1" spans="1:250">
      <c r="A139" s="73" t="s">
        <v>189</v>
      </c>
      <c r="B139" s="74">
        <v>87</v>
      </c>
      <c r="C139" s="74">
        <v>44</v>
      </c>
      <c r="D139" s="75">
        <f t="shared" si="4"/>
        <v>-0.494252873563218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</row>
    <row r="140" s="4" customFormat="1" ht="25.9" customHeight="1" spans="1:250">
      <c r="A140" s="76" t="s">
        <v>190</v>
      </c>
      <c r="B140" s="74">
        <v>2</v>
      </c>
      <c r="C140" s="74"/>
      <c r="D140" s="75">
        <f t="shared" si="4"/>
        <v>-1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</row>
    <row r="141" s="4" customFormat="1" ht="25.9" customHeight="1" spans="1:250">
      <c r="A141" s="76" t="s">
        <v>191</v>
      </c>
      <c r="B141" s="74">
        <v>85</v>
      </c>
      <c r="C141" s="74">
        <v>44</v>
      </c>
      <c r="D141" s="75">
        <f t="shared" si="4"/>
        <v>-0.482352941176471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</row>
    <row r="142" s="4" customFormat="1" ht="25.9" customHeight="1" spans="1:250">
      <c r="A142" s="73" t="s">
        <v>192</v>
      </c>
      <c r="B142" s="74">
        <v>1144</v>
      </c>
      <c r="C142" s="74">
        <v>1098</v>
      </c>
      <c r="D142" s="75">
        <f t="shared" si="4"/>
        <v>-0.0402097902097902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</row>
    <row r="143" s="4" customFormat="1" ht="25.9" customHeight="1" spans="1:250">
      <c r="A143" s="76" t="s">
        <v>192</v>
      </c>
      <c r="B143" s="74">
        <v>1144</v>
      </c>
      <c r="C143" s="74">
        <v>1098</v>
      </c>
      <c r="D143" s="75">
        <f t="shared" si="4"/>
        <v>-0.0402097902097902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</row>
    <row r="144" s="4" customFormat="1" ht="25.9" customHeight="1" spans="1:250">
      <c r="A144" s="72" t="s">
        <v>193</v>
      </c>
      <c r="B144" s="70">
        <v>1863</v>
      </c>
      <c r="C144" s="70">
        <v>2558</v>
      </c>
      <c r="D144" s="71">
        <f t="shared" si="4"/>
        <v>0.373054213633924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</row>
    <row r="145" s="4" customFormat="1" ht="25.9" customHeight="1" spans="1:250">
      <c r="A145" s="73" t="s">
        <v>194</v>
      </c>
      <c r="B145" s="74">
        <v>976</v>
      </c>
      <c r="C145" s="74">
        <v>1282</v>
      </c>
      <c r="D145" s="75">
        <f t="shared" si="4"/>
        <v>0.313524590163934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</row>
    <row r="146" s="4" customFormat="1" ht="25.9" customHeight="1" spans="1:250">
      <c r="A146" s="76" t="s">
        <v>99</v>
      </c>
      <c r="B146" s="74">
        <v>435</v>
      </c>
      <c r="C146" s="74">
        <v>573</v>
      </c>
      <c r="D146" s="75">
        <f t="shared" si="4"/>
        <v>0.317241379310345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</row>
    <row r="147" s="4" customFormat="1" ht="25.9" customHeight="1" spans="1:250">
      <c r="A147" s="76" t="s">
        <v>170</v>
      </c>
      <c r="B147" s="74">
        <v>159</v>
      </c>
      <c r="C147" s="74"/>
      <c r="D147" s="75">
        <f t="shared" si="4"/>
        <v>-1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</row>
    <row r="148" s="4" customFormat="1" ht="25.9" customHeight="1" spans="1:250">
      <c r="A148" s="76" t="s">
        <v>195</v>
      </c>
      <c r="B148" s="74">
        <v>51</v>
      </c>
      <c r="C148" s="74">
        <v>50</v>
      </c>
      <c r="D148" s="75">
        <f t="shared" si="4"/>
        <v>-0.0196078431372549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</row>
    <row r="149" s="4" customFormat="1" ht="25.9" customHeight="1" spans="1:250">
      <c r="A149" s="76" t="s">
        <v>196</v>
      </c>
      <c r="B149" s="74">
        <v>88</v>
      </c>
      <c r="C149" s="74"/>
      <c r="D149" s="75">
        <f t="shared" si="4"/>
        <v>-1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</row>
    <row r="150" s="4" customFormat="1" ht="25.9" customHeight="1" spans="1:250">
      <c r="A150" s="76" t="s">
        <v>197</v>
      </c>
      <c r="B150" s="74">
        <v>6</v>
      </c>
      <c r="C150" s="74"/>
      <c r="D150" s="75">
        <f t="shared" si="4"/>
        <v>-1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</row>
    <row r="151" s="4" customFormat="1" ht="25.9" customHeight="1" spans="1:250">
      <c r="A151" s="76" t="s">
        <v>198</v>
      </c>
      <c r="B151" s="74">
        <v>93</v>
      </c>
      <c r="C151" s="74">
        <v>89</v>
      </c>
      <c r="D151" s="75">
        <f t="shared" si="4"/>
        <v>-0.043010752688172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</row>
    <row r="152" s="4" customFormat="1" ht="25.9" customHeight="1" spans="1:250">
      <c r="A152" s="76" t="s">
        <v>199</v>
      </c>
      <c r="B152" s="74">
        <v>144</v>
      </c>
      <c r="C152" s="74">
        <v>570</v>
      </c>
      <c r="D152" s="75">
        <f t="shared" si="4"/>
        <v>2.95833333333333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</row>
    <row r="153" s="4" customFormat="1" ht="25.9" customHeight="1" spans="1:250">
      <c r="A153" s="73" t="s">
        <v>200</v>
      </c>
      <c r="B153" s="74">
        <v>36</v>
      </c>
      <c r="C153" s="74">
        <v>76</v>
      </c>
      <c r="D153" s="75">
        <f t="shared" si="4"/>
        <v>1.11111111111111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</row>
    <row r="154" s="4" customFormat="1" ht="25.9" customHeight="1" spans="1:250">
      <c r="A154" s="76" t="s">
        <v>201</v>
      </c>
      <c r="B154" s="74">
        <v>18</v>
      </c>
      <c r="C154" s="74"/>
      <c r="D154" s="75">
        <f t="shared" si="4"/>
        <v>-1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</row>
    <row r="155" s="4" customFormat="1" ht="25.9" customHeight="1" spans="1:250">
      <c r="A155" s="76" t="s">
        <v>202</v>
      </c>
      <c r="B155" s="74"/>
      <c r="C155" s="74">
        <v>45</v>
      </c>
      <c r="D155" s="7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</row>
    <row r="156" s="4" customFormat="1" ht="25.9" customHeight="1" spans="1:250">
      <c r="A156" s="76" t="s">
        <v>203</v>
      </c>
      <c r="B156" s="74">
        <v>18</v>
      </c>
      <c r="C156" s="74">
        <v>31</v>
      </c>
      <c r="D156" s="75">
        <f>(C156-B156)/B156</f>
        <v>0.722222222222222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</row>
    <row r="157" s="4" customFormat="1" ht="25.9" customHeight="1" spans="1:250">
      <c r="A157" s="73" t="s">
        <v>441</v>
      </c>
      <c r="B157" s="74"/>
      <c r="C157" s="74">
        <v>14</v>
      </c>
      <c r="D157" s="7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</row>
    <row r="158" s="4" customFormat="1" ht="25.9" customHeight="1" spans="1:250">
      <c r="A158" s="76" t="s">
        <v>442</v>
      </c>
      <c r="B158" s="74"/>
      <c r="C158" s="74">
        <v>14</v>
      </c>
      <c r="D158" s="7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</row>
    <row r="159" s="4" customFormat="1" ht="25.9" customHeight="1" spans="1:250">
      <c r="A159" s="73" t="s">
        <v>204</v>
      </c>
      <c r="B159" s="74">
        <v>137</v>
      </c>
      <c r="C159" s="74">
        <v>110</v>
      </c>
      <c r="D159" s="75">
        <f t="shared" ref="D159:D184" si="5">(C159-B159)/B159</f>
        <v>-0.197080291970803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</row>
    <row r="160" s="4" customFormat="1" ht="25.9" customHeight="1" spans="1:250">
      <c r="A160" s="76" t="s">
        <v>205</v>
      </c>
      <c r="B160" s="74">
        <v>137</v>
      </c>
      <c r="C160" s="74">
        <v>110</v>
      </c>
      <c r="D160" s="75">
        <f t="shared" si="5"/>
        <v>-0.197080291970803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</row>
    <row r="161" s="4" customFormat="1" ht="25.9" customHeight="1" spans="1:250">
      <c r="A161" s="73" t="s">
        <v>206</v>
      </c>
      <c r="B161" s="74">
        <v>714</v>
      </c>
      <c r="C161" s="74">
        <v>1076</v>
      </c>
      <c r="D161" s="75">
        <f t="shared" si="5"/>
        <v>0.507002801120448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</row>
    <row r="162" s="4" customFormat="1" ht="25.9" customHeight="1" spans="1:250">
      <c r="A162" s="76" t="s">
        <v>206</v>
      </c>
      <c r="B162" s="74">
        <v>714</v>
      </c>
      <c r="C162" s="74">
        <v>1076</v>
      </c>
      <c r="D162" s="75">
        <f t="shared" si="5"/>
        <v>0.507002801120448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</row>
    <row r="163" s="4" customFormat="1" ht="25.9" customHeight="1" spans="1:250">
      <c r="A163" s="72" t="s">
        <v>207</v>
      </c>
      <c r="B163" s="70">
        <v>70007</v>
      </c>
      <c r="C163" s="70">
        <v>68584</v>
      </c>
      <c r="D163" s="71">
        <f t="shared" si="5"/>
        <v>-0.020326538774694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</row>
    <row r="164" s="4" customFormat="1" ht="25.9" customHeight="1" spans="1:250">
      <c r="A164" s="73" t="s">
        <v>208</v>
      </c>
      <c r="B164" s="74">
        <v>1138</v>
      </c>
      <c r="C164" s="74">
        <v>1054</v>
      </c>
      <c r="D164" s="75">
        <f t="shared" si="5"/>
        <v>-0.0738137082601054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</row>
    <row r="165" s="4" customFormat="1" ht="25.9" customHeight="1" spans="1:250">
      <c r="A165" s="76" t="s">
        <v>99</v>
      </c>
      <c r="B165" s="74">
        <v>689</v>
      </c>
      <c r="C165" s="74">
        <v>736</v>
      </c>
      <c r="D165" s="75">
        <f t="shared" si="5"/>
        <v>0.0682148040638607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</row>
    <row r="166" s="4" customFormat="1" ht="25.9" customHeight="1" spans="1:250">
      <c r="A166" s="76" t="s">
        <v>209</v>
      </c>
      <c r="B166" s="74">
        <v>119</v>
      </c>
      <c r="C166" s="74">
        <v>119</v>
      </c>
      <c r="D166" s="75">
        <f t="shared" si="5"/>
        <v>0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</row>
    <row r="167" s="4" customFormat="1" ht="25.9" customHeight="1" spans="1:250">
      <c r="A167" s="76" t="s">
        <v>210</v>
      </c>
      <c r="B167" s="74">
        <v>2</v>
      </c>
      <c r="C167" s="74"/>
      <c r="D167" s="75">
        <f t="shared" si="5"/>
        <v>-1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</row>
    <row r="168" s="4" customFormat="1" ht="25.9" customHeight="1" spans="1:250">
      <c r="A168" s="76" t="s">
        <v>211</v>
      </c>
      <c r="B168" s="74">
        <v>7</v>
      </c>
      <c r="C168" s="74"/>
      <c r="D168" s="75">
        <f t="shared" si="5"/>
        <v>-1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</row>
    <row r="169" s="4" customFormat="1" ht="25.9" customHeight="1" spans="1:250">
      <c r="A169" s="76" t="s">
        <v>212</v>
      </c>
      <c r="B169" s="74">
        <v>60</v>
      </c>
      <c r="C169" s="74">
        <v>60</v>
      </c>
      <c r="D169" s="75">
        <f t="shared" si="5"/>
        <v>0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</row>
    <row r="170" s="4" customFormat="1" ht="25.9" customHeight="1" spans="1:250">
      <c r="A170" s="76" t="s">
        <v>213</v>
      </c>
      <c r="B170" s="74">
        <v>5</v>
      </c>
      <c r="C170" s="74"/>
      <c r="D170" s="75">
        <f t="shared" si="5"/>
        <v>-1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</row>
    <row r="171" s="4" customFormat="1" ht="25.9" customHeight="1" spans="1:250">
      <c r="A171" s="76" t="s">
        <v>105</v>
      </c>
      <c r="B171" s="74">
        <v>90</v>
      </c>
      <c r="C171" s="74"/>
      <c r="D171" s="75">
        <f t="shared" si="5"/>
        <v>-1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</row>
    <row r="172" s="4" customFormat="1" ht="25.9" customHeight="1" spans="1:250">
      <c r="A172" s="76" t="s">
        <v>214</v>
      </c>
      <c r="B172" s="74">
        <v>166</v>
      </c>
      <c r="C172" s="74">
        <v>139</v>
      </c>
      <c r="D172" s="75">
        <f t="shared" si="5"/>
        <v>-0.162650602409639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</row>
    <row r="173" s="4" customFormat="1" ht="25.9" customHeight="1" spans="1:250">
      <c r="A173" s="73" t="s">
        <v>215</v>
      </c>
      <c r="B173" s="74">
        <v>1249</v>
      </c>
      <c r="C173" s="74">
        <v>1586</v>
      </c>
      <c r="D173" s="75">
        <f t="shared" si="5"/>
        <v>0.269815852682146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</row>
    <row r="174" s="4" customFormat="1" ht="25.9" customHeight="1" spans="1:250">
      <c r="A174" s="76" t="s">
        <v>99</v>
      </c>
      <c r="B174" s="74">
        <v>234</v>
      </c>
      <c r="C174" s="74">
        <v>518</v>
      </c>
      <c r="D174" s="75">
        <f t="shared" si="5"/>
        <v>1.21367521367521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</row>
    <row r="175" s="4" customFormat="1" ht="25.9" customHeight="1" spans="1:250">
      <c r="A175" s="76" t="s">
        <v>170</v>
      </c>
      <c r="B175" s="74">
        <v>230</v>
      </c>
      <c r="C175" s="74"/>
      <c r="D175" s="75">
        <f t="shared" si="5"/>
        <v>-1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</row>
    <row r="176" s="4" customFormat="1" ht="25.9" customHeight="1" spans="1:250">
      <c r="A176" s="76" t="s">
        <v>216</v>
      </c>
      <c r="B176" s="74">
        <v>785</v>
      </c>
      <c r="C176" s="74">
        <v>1068</v>
      </c>
      <c r="D176" s="75">
        <f t="shared" si="5"/>
        <v>0.360509554140127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</row>
    <row r="177" s="4" customFormat="1" ht="25.9" customHeight="1" spans="1:250">
      <c r="A177" s="73" t="s">
        <v>217</v>
      </c>
      <c r="B177" s="74">
        <v>36678</v>
      </c>
      <c r="C177" s="74">
        <v>37242</v>
      </c>
      <c r="D177" s="75">
        <f t="shared" si="5"/>
        <v>0.0153770652707345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</row>
    <row r="178" s="4" customFormat="1" ht="25.9" customHeight="1" spans="1:250">
      <c r="A178" s="76" t="s">
        <v>218</v>
      </c>
      <c r="B178" s="74">
        <v>6995</v>
      </c>
      <c r="C178" s="74">
        <v>7107</v>
      </c>
      <c r="D178" s="75">
        <f t="shared" si="5"/>
        <v>0.0160114367405289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</row>
    <row r="179" s="4" customFormat="1" ht="25.9" customHeight="1" spans="1:250">
      <c r="A179" s="76" t="s">
        <v>219</v>
      </c>
      <c r="B179" s="74">
        <v>10331</v>
      </c>
      <c r="C179" s="74">
        <v>10173</v>
      </c>
      <c r="D179" s="75">
        <f t="shared" si="5"/>
        <v>-0.0152937760139386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</row>
    <row r="180" s="4" customFormat="1" ht="25.9" customHeight="1" spans="1:250">
      <c r="A180" s="76" t="s">
        <v>220</v>
      </c>
      <c r="B180" s="74">
        <v>12984</v>
      </c>
      <c r="C180" s="74">
        <v>13432</v>
      </c>
      <c r="D180" s="75">
        <f t="shared" si="5"/>
        <v>0.0345040049291436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</row>
    <row r="181" s="4" customFormat="1" ht="25.9" customHeight="1" spans="1:250">
      <c r="A181" s="76" t="s">
        <v>221</v>
      </c>
      <c r="B181" s="74">
        <v>6346</v>
      </c>
      <c r="C181" s="74">
        <v>6514</v>
      </c>
      <c r="D181" s="75">
        <f t="shared" si="5"/>
        <v>0.0264733690513709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</row>
    <row r="182" s="4" customFormat="1" ht="25.9" customHeight="1" spans="1:250">
      <c r="A182" s="76" t="s">
        <v>222</v>
      </c>
      <c r="B182" s="74">
        <v>22</v>
      </c>
      <c r="C182" s="74">
        <v>16</v>
      </c>
      <c r="D182" s="75">
        <f t="shared" si="5"/>
        <v>-0.272727272727273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</row>
    <row r="183" s="4" customFormat="1" ht="25.9" customHeight="1" spans="1:250">
      <c r="A183" s="73" t="s">
        <v>223</v>
      </c>
      <c r="B183" s="74">
        <v>1081</v>
      </c>
      <c r="C183" s="74">
        <v>2675</v>
      </c>
      <c r="D183" s="75">
        <f t="shared" si="5"/>
        <v>1.4745605920444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</row>
    <row r="184" s="4" customFormat="1" ht="25.9" customHeight="1" spans="1:250">
      <c r="A184" s="76" t="s">
        <v>224</v>
      </c>
      <c r="B184" s="74">
        <v>56</v>
      </c>
      <c r="C184" s="74">
        <v>102</v>
      </c>
      <c r="D184" s="75">
        <f t="shared" si="5"/>
        <v>0.821428571428571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</row>
    <row r="185" s="4" customFormat="1" ht="25.9" customHeight="1" spans="1:250">
      <c r="A185" s="76" t="s">
        <v>443</v>
      </c>
      <c r="B185" s="74"/>
      <c r="C185" s="74">
        <v>533</v>
      </c>
      <c r="D185" s="7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</row>
    <row r="186" s="4" customFormat="1" ht="25.9" customHeight="1" spans="1:250">
      <c r="A186" s="76" t="s">
        <v>444</v>
      </c>
      <c r="B186" s="74"/>
      <c r="C186" s="74">
        <v>3</v>
      </c>
      <c r="D186" s="7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</row>
    <row r="187" s="4" customFormat="1" ht="25.9" customHeight="1" spans="1:250">
      <c r="A187" s="76" t="s">
        <v>225</v>
      </c>
      <c r="B187" s="74">
        <v>1025</v>
      </c>
      <c r="C187" s="74">
        <v>2037</v>
      </c>
      <c r="D187" s="75">
        <f t="shared" ref="D187:D209" si="6">(C187-B187)/B187</f>
        <v>0.987317073170732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</row>
    <row r="188" s="4" customFormat="1" ht="25.9" customHeight="1" spans="1:250">
      <c r="A188" s="73" t="s">
        <v>226</v>
      </c>
      <c r="B188" s="74">
        <v>2859</v>
      </c>
      <c r="C188" s="74">
        <v>3103</v>
      </c>
      <c r="D188" s="75">
        <f t="shared" si="6"/>
        <v>0.0853445260580623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</row>
    <row r="189" s="4" customFormat="1" ht="25.9" customHeight="1" spans="1:250">
      <c r="A189" s="76" t="s">
        <v>227</v>
      </c>
      <c r="B189" s="74">
        <v>675</v>
      </c>
      <c r="C189" s="74">
        <v>800</v>
      </c>
      <c r="D189" s="75">
        <f t="shared" si="6"/>
        <v>0.185185185185185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</row>
    <row r="190" s="4" customFormat="1" ht="25.9" customHeight="1" spans="1:250">
      <c r="A190" s="76" t="s">
        <v>228</v>
      </c>
      <c r="B190" s="74">
        <v>516</v>
      </c>
      <c r="C190" s="74">
        <v>655</v>
      </c>
      <c r="D190" s="75">
        <f t="shared" si="6"/>
        <v>0.26937984496124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</row>
    <row r="191" s="4" customFormat="1" ht="25.9" customHeight="1" spans="1:250">
      <c r="A191" s="76" t="s">
        <v>229</v>
      </c>
      <c r="B191" s="74">
        <v>1668</v>
      </c>
      <c r="C191" s="74">
        <v>1648</v>
      </c>
      <c r="D191" s="75">
        <f t="shared" si="6"/>
        <v>-0.0119904076738609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</row>
    <row r="192" s="4" customFormat="1" ht="25.9" customHeight="1" spans="1:250">
      <c r="A192" s="73" t="s">
        <v>230</v>
      </c>
      <c r="B192" s="74">
        <v>439</v>
      </c>
      <c r="C192" s="74">
        <v>465</v>
      </c>
      <c r="D192" s="75">
        <f t="shared" si="6"/>
        <v>0.0592255125284738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</row>
    <row r="193" s="4" customFormat="1" ht="25.9" customHeight="1" spans="1:250">
      <c r="A193" s="76" t="s">
        <v>231</v>
      </c>
      <c r="B193" s="74">
        <v>412</v>
      </c>
      <c r="C193" s="74">
        <v>451</v>
      </c>
      <c r="D193" s="75">
        <f t="shared" si="6"/>
        <v>0.0946601941747573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</row>
    <row r="194" s="4" customFormat="1" ht="25.9" customHeight="1" spans="1:250">
      <c r="A194" s="76" t="s">
        <v>232</v>
      </c>
      <c r="B194" s="74">
        <v>10</v>
      </c>
      <c r="C194" s="74"/>
      <c r="D194" s="75">
        <f t="shared" si="6"/>
        <v>-1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</row>
    <row r="195" s="4" customFormat="1" ht="25.9" customHeight="1" spans="1:250">
      <c r="A195" s="76" t="s">
        <v>233</v>
      </c>
      <c r="B195" s="74">
        <v>4</v>
      </c>
      <c r="C195" s="74"/>
      <c r="D195" s="75">
        <f t="shared" si="6"/>
        <v>-1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</row>
    <row r="196" s="4" customFormat="1" ht="25.9" customHeight="1" spans="1:250">
      <c r="A196" s="76" t="s">
        <v>234</v>
      </c>
      <c r="B196" s="74">
        <v>13</v>
      </c>
      <c r="C196" s="74">
        <v>14</v>
      </c>
      <c r="D196" s="75">
        <f t="shared" si="6"/>
        <v>0.0769230769230769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</row>
    <row r="197" s="4" customFormat="1" ht="25.9" customHeight="1" spans="1:250">
      <c r="A197" s="73" t="s">
        <v>235</v>
      </c>
      <c r="B197" s="74">
        <v>2014</v>
      </c>
      <c r="C197" s="74">
        <v>2970</v>
      </c>
      <c r="D197" s="75">
        <f t="shared" si="6"/>
        <v>0.4746772591857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</row>
    <row r="198" s="4" customFormat="1" ht="25.9" customHeight="1" spans="1:250">
      <c r="A198" s="76" t="s">
        <v>236</v>
      </c>
      <c r="B198" s="74">
        <v>399</v>
      </c>
      <c r="C198" s="74">
        <v>392</v>
      </c>
      <c r="D198" s="75">
        <f t="shared" si="6"/>
        <v>-0.0175438596491228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</row>
    <row r="199" s="4" customFormat="1" ht="25.9" customHeight="1" spans="1:250">
      <c r="A199" s="76" t="s">
        <v>237</v>
      </c>
      <c r="B199" s="74">
        <v>217</v>
      </c>
      <c r="C199" s="74">
        <v>190</v>
      </c>
      <c r="D199" s="75">
        <f t="shared" si="6"/>
        <v>-0.124423963133641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</row>
    <row r="200" s="4" customFormat="1" ht="24" customHeight="1" spans="1:250">
      <c r="A200" s="76" t="s">
        <v>238</v>
      </c>
      <c r="B200" s="74">
        <v>374</v>
      </c>
      <c r="C200" s="74">
        <v>345</v>
      </c>
      <c r="D200" s="75">
        <f t="shared" si="6"/>
        <v>-0.0775401069518717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</row>
    <row r="201" s="4" customFormat="1" ht="25.9" customHeight="1" spans="1:250">
      <c r="A201" s="76" t="s">
        <v>239</v>
      </c>
      <c r="B201" s="74">
        <v>1024</v>
      </c>
      <c r="C201" s="74">
        <v>2043</v>
      </c>
      <c r="D201" s="75">
        <f t="shared" si="6"/>
        <v>0.9951171875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</row>
    <row r="202" s="4" customFormat="1" ht="25.9" customHeight="1" spans="1:250">
      <c r="A202" s="73" t="s">
        <v>240</v>
      </c>
      <c r="B202" s="74">
        <v>1852</v>
      </c>
      <c r="C202" s="74">
        <v>1747</v>
      </c>
      <c r="D202" s="75">
        <f t="shared" si="6"/>
        <v>-0.056695464362851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</row>
    <row r="203" s="4" customFormat="1" ht="25.9" customHeight="1" spans="1:250">
      <c r="A203" s="76" t="s">
        <v>99</v>
      </c>
      <c r="B203" s="74">
        <v>103</v>
      </c>
      <c r="C203" s="74">
        <v>144</v>
      </c>
      <c r="D203" s="75">
        <f t="shared" si="6"/>
        <v>0.398058252427184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</row>
    <row r="204" s="4" customFormat="1" ht="25.9" customHeight="1" spans="1:250">
      <c r="A204" s="76" t="s">
        <v>170</v>
      </c>
      <c r="B204" s="74">
        <v>27</v>
      </c>
      <c r="C204" s="74"/>
      <c r="D204" s="75">
        <f t="shared" si="6"/>
        <v>-1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</row>
    <row r="205" s="4" customFormat="1" ht="25.9" customHeight="1" spans="1:250">
      <c r="A205" s="76" t="s">
        <v>241</v>
      </c>
      <c r="B205" s="74">
        <v>18</v>
      </c>
      <c r="C205" s="74">
        <v>10</v>
      </c>
      <c r="D205" s="75">
        <f t="shared" si="6"/>
        <v>-0.444444444444444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</row>
    <row r="206" s="4" customFormat="1" ht="25.9" customHeight="1" spans="1:250">
      <c r="A206" s="76" t="s">
        <v>242</v>
      </c>
      <c r="B206" s="74">
        <v>1</v>
      </c>
      <c r="C206" s="74"/>
      <c r="D206" s="75">
        <f t="shared" si="6"/>
        <v>-1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</row>
    <row r="207" s="4" customFormat="1" ht="25.9" customHeight="1" spans="1:250">
      <c r="A207" s="76" t="s">
        <v>243</v>
      </c>
      <c r="B207" s="74">
        <v>1552</v>
      </c>
      <c r="C207" s="74">
        <v>1563</v>
      </c>
      <c r="D207" s="75">
        <f t="shared" si="6"/>
        <v>0.00708762886597938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</row>
    <row r="208" s="4" customFormat="1" ht="25.9" customHeight="1" spans="1:250">
      <c r="A208" s="76" t="s">
        <v>244</v>
      </c>
      <c r="B208" s="74">
        <v>151</v>
      </c>
      <c r="C208" s="74">
        <v>30</v>
      </c>
      <c r="D208" s="75">
        <f t="shared" si="6"/>
        <v>-0.801324503311258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</row>
    <row r="209" s="4" customFormat="1" ht="25.9" customHeight="1" spans="1:250">
      <c r="A209" s="73" t="s">
        <v>245</v>
      </c>
      <c r="B209" s="74">
        <v>5</v>
      </c>
      <c r="C209" s="74">
        <v>64</v>
      </c>
      <c r="D209" s="75">
        <f t="shared" si="6"/>
        <v>11.8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</row>
    <row r="210" s="4" customFormat="1" ht="25.9" customHeight="1" spans="1:250">
      <c r="A210" s="76" t="s">
        <v>100</v>
      </c>
      <c r="B210" s="74"/>
      <c r="C210" s="74">
        <v>54</v>
      </c>
      <c r="D210" s="7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</row>
    <row r="211" s="4" customFormat="1" ht="25.9" customHeight="1" spans="1:250">
      <c r="A211" s="76" t="s">
        <v>246</v>
      </c>
      <c r="B211" s="74">
        <v>5</v>
      </c>
      <c r="C211" s="74">
        <v>10</v>
      </c>
      <c r="D211" s="75">
        <f t="shared" ref="D211:D216" si="7">(C211-B211)/B211</f>
        <v>1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</row>
    <row r="212" s="4" customFormat="1" ht="25.9" customHeight="1" spans="1:250">
      <c r="A212" s="73" t="s">
        <v>247</v>
      </c>
      <c r="B212" s="74">
        <v>3262</v>
      </c>
      <c r="C212" s="74">
        <v>3052</v>
      </c>
      <c r="D212" s="75">
        <f t="shared" si="7"/>
        <v>-0.0643776824034335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</row>
    <row r="213" s="4" customFormat="1" ht="25.9" customHeight="1" spans="1:250">
      <c r="A213" s="76" t="s">
        <v>248</v>
      </c>
      <c r="B213" s="74">
        <v>1275</v>
      </c>
      <c r="C213" s="74">
        <v>1273</v>
      </c>
      <c r="D213" s="75">
        <f t="shared" si="7"/>
        <v>-0.00156862745098039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</row>
    <row r="214" s="4" customFormat="1" ht="25.9" customHeight="1" spans="1:250">
      <c r="A214" s="76" t="s">
        <v>249</v>
      </c>
      <c r="B214" s="74">
        <v>1987</v>
      </c>
      <c r="C214" s="74">
        <v>1779</v>
      </c>
      <c r="D214" s="75">
        <f t="shared" si="7"/>
        <v>-0.104680422747861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</row>
    <row r="215" s="4" customFormat="1" ht="25.9" customHeight="1" spans="1:250">
      <c r="A215" s="73" t="s">
        <v>250</v>
      </c>
      <c r="B215" s="74">
        <v>68</v>
      </c>
      <c r="C215" s="74">
        <v>58</v>
      </c>
      <c r="D215" s="75">
        <f t="shared" si="7"/>
        <v>-0.147058823529412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</row>
    <row r="216" s="4" customFormat="1" ht="25.9" customHeight="1" spans="1:250">
      <c r="A216" s="76" t="s">
        <v>251</v>
      </c>
      <c r="B216" s="74">
        <v>68</v>
      </c>
      <c r="C216" s="74">
        <v>57</v>
      </c>
      <c r="D216" s="75">
        <f t="shared" si="7"/>
        <v>-0.161764705882353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</row>
    <row r="217" s="4" customFormat="1" ht="25.9" customHeight="1" spans="1:250">
      <c r="A217" s="76" t="s">
        <v>445</v>
      </c>
      <c r="B217" s="74"/>
      <c r="C217" s="74">
        <v>1</v>
      </c>
      <c r="D217" s="7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</row>
    <row r="218" s="4" customFormat="1" ht="25.9" customHeight="1" spans="1:250">
      <c r="A218" s="73" t="s">
        <v>252</v>
      </c>
      <c r="B218" s="74">
        <v>2217</v>
      </c>
      <c r="C218" s="74">
        <v>1931</v>
      </c>
      <c r="D218" s="75">
        <f>(C218-B218)/B218</f>
        <v>-0.129003157419937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</row>
    <row r="219" s="4" customFormat="1" ht="25.9" customHeight="1" spans="1:250">
      <c r="A219" s="76" t="s">
        <v>253</v>
      </c>
      <c r="B219" s="74">
        <v>694</v>
      </c>
      <c r="C219" s="74">
        <v>652</v>
      </c>
      <c r="D219" s="75">
        <f>(C219-B219)/B219</f>
        <v>-0.0605187319884726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</row>
    <row r="220" s="4" customFormat="1" ht="25.9" customHeight="1" spans="1:250">
      <c r="A220" s="76" t="s">
        <v>254</v>
      </c>
      <c r="B220" s="74">
        <v>1523</v>
      </c>
      <c r="C220" s="74">
        <v>1279</v>
      </c>
      <c r="D220" s="75">
        <f>(C220-B220)/B220</f>
        <v>-0.160210111621799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</row>
    <row r="221" s="4" customFormat="1" ht="25.9" customHeight="1" spans="1:250">
      <c r="A221" s="73" t="s">
        <v>255</v>
      </c>
      <c r="B221" s="74">
        <v>1</v>
      </c>
      <c r="C221" s="74">
        <v>36</v>
      </c>
      <c r="D221" s="75">
        <f>(C221-B221)/B221</f>
        <v>35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</row>
    <row r="222" s="4" customFormat="1" ht="25.9" customHeight="1" spans="1:250">
      <c r="A222" s="76" t="s">
        <v>256</v>
      </c>
      <c r="B222" s="74">
        <v>1</v>
      </c>
      <c r="C222" s="74">
        <v>11</v>
      </c>
      <c r="D222" s="75">
        <f>(C222-B222)/B222</f>
        <v>10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</row>
    <row r="223" s="4" customFormat="1" ht="25.9" customHeight="1" spans="1:250">
      <c r="A223" s="76" t="s">
        <v>446</v>
      </c>
      <c r="B223" s="74"/>
      <c r="C223" s="74">
        <v>25</v>
      </c>
      <c r="D223" s="7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</row>
    <row r="224" s="4" customFormat="1" ht="25.9" customHeight="1" spans="1:250">
      <c r="A224" s="73" t="s">
        <v>257</v>
      </c>
      <c r="B224" s="74">
        <v>16276</v>
      </c>
      <c r="C224" s="74">
        <v>11706</v>
      </c>
      <c r="D224" s="75">
        <f>(C224-B224)/B224</f>
        <v>-0.280781518800688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</row>
    <row r="225" s="4" customFormat="1" ht="25.9" customHeight="1" spans="1:250">
      <c r="A225" s="76" t="s">
        <v>258</v>
      </c>
      <c r="B225" s="74">
        <v>16276</v>
      </c>
      <c r="C225" s="74">
        <v>11706</v>
      </c>
      <c r="D225" s="75">
        <f>(C225-B225)/B225</f>
        <v>-0.280781518800688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</row>
    <row r="226" s="4" customFormat="1" ht="25.9" customHeight="1" spans="1:250">
      <c r="A226" s="73" t="s">
        <v>447</v>
      </c>
      <c r="B226" s="74"/>
      <c r="C226" s="74">
        <v>24</v>
      </c>
      <c r="D226" s="7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</row>
    <row r="227" s="4" customFormat="1" ht="25.9" customHeight="1" spans="1:250">
      <c r="A227" s="76" t="s">
        <v>448</v>
      </c>
      <c r="B227" s="74"/>
      <c r="C227" s="74">
        <v>24</v>
      </c>
      <c r="D227" s="7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</row>
    <row r="228" s="4" customFormat="1" ht="25.9" customHeight="1" spans="1:250">
      <c r="A228" s="73" t="s">
        <v>259</v>
      </c>
      <c r="B228" s="74">
        <v>818</v>
      </c>
      <c r="C228" s="74">
        <v>835</v>
      </c>
      <c r="D228" s="75">
        <f t="shared" ref="D228:D246" si="8">(C228-B228)/B228</f>
        <v>0.0207823960880196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</row>
    <row r="229" s="4" customFormat="1" ht="25.9" customHeight="1" spans="1:250">
      <c r="A229" s="76" t="s">
        <v>99</v>
      </c>
      <c r="B229" s="74">
        <v>148</v>
      </c>
      <c r="C229" s="74">
        <v>254</v>
      </c>
      <c r="D229" s="75">
        <f t="shared" si="8"/>
        <v>0.716216216216216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</row>
    <row r="230" s="4" customFormat="1" ht="25.9" customHeight="1" spans="1:250">
      <c r="A230" s="76" t="s">
        <v>260</v>
      </c>
      <c r="B230" s="74">
        <v>63</v>
      </c>
      <c r="C230" s="74">
        <v>1</v>
      </c>
      <c r="D230" s="75">
        <f t="shared" si="8"/>
        <v>-0.984126984126984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</row>
    <row r="231" s="4" customFormat="1" ht="25.9" customHeight="1" spans="1:250">
      <c r="A231" s="76" t="s">
        <v>105</v>
      </c>
      <c r="B231" s="74">
        <v>113</v>
      </c>
      <c r="C231" s="74"/>
      <c r="D231" s="75">
        <f t="shared" si="8"/>
        <v>-1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</row>
    <row r="232" s="4" customFormat="1" ht="25.9" customHeight="1" spans="1:250">
      <c r="A232" s="76" t="s">
        <v>261</v>
      </c>
      <c r="B232" s="74">
        <v>494</v>
      </c>
      <c r="C232" s="74">
        <v>580</v>
      </c>
      <c r="D232" s="75">
        <f t="shared" si="8"/>
        <v>0.174089068825911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</row>
    <row r="233" s="4" customFormat="1" ht="25.9" customHeight="1" spans="1:250">
      <c r="A233" s="73" t="s">
        <v>262</v>
      </c>
      <c r="B233" s="74">
        <v>50</v>
      </c>
      <c r="C233" s="74">
        <v>36</v>
      </c>
      <c r="D233" s="75">
        <f t="shared" si="8"/>
        <v>-0.28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</row>
    <row r="234" s="4" customFormat="1" ht="25.9" customHeight="1" spans="1:250">
      <c r="A234" s="76" t="s">
        <v>262</v>
      </c>
      <c r="B234" s="74">
        <v>50</v>
      </c>
      <c r="C234" s="74">
        <v>36</v>
      </c>
      <c r="D234" s="75">
        <f t="shared" si="8"/>
        <v>-0.28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</row>
    <row r="235" s="4" customFormat="1" ht="25.9" customHeight="1" spans="1:250">
      <c r="A235" s="72" t="s">
        <v>263</v>
      </c>
      <c r="B235" s="70">
        <v>55119</v>
      </c>
      <c r="C235" s="70">
        <v>50324</v>
      </c>
      <c r="D235" s="71">
        <f t="shared" si="8"/>
        <v>-0.0869935956748127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</row>
    <row r="236" s="4" customFormat="1" ht="25.9" customHeight="1" spans="1:250">
      <c r="A236" s="73" t="s">
        <v>264</v>
      </c>
      <c r="B236" s="74">
        <v>794</v>
      </c>
      <c r="C236" s="74">
        <v>764</v>
      </c>
      <c r="D236" s="75">
        <f t="shared" si="8"/>
        <v>-0.0377833753148615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</row>
    <row r="237" s="4" customFormat="1" ht="25.9" customHeight="1" spans="1:250">
      <c r="A237" s="76" t="s">
        <v>99</v>
      </c>
      <c r="B237" s="74">
        <v>631</v>
      </c>
      <c r="C237" s="74">
        <v>734</v>
      </c>
      <c r="D237" s="75">
        <f t="shared" si="8"/>
        <v>0.163232963549921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</row>
    <row r="238" s="4" customFormat="1" ht="25.9" customHeight="1" spans="1:250">
      <c r="A238" s="76" t="s">
        <v>170</v>
      </c>
      <c r="B238" s="74">
        <v>158</v>
      </c>
      <c r="C238" s="74"/>
      <c r="D238" s="75">
        <f t="shared" si="8"/>
        <v>-1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</row>
    <row r="239" s="4" customFormat="1" ht="25.9" customHeight="1" spans="1:250">
      <c r="A239" s="76" t="s">
        <v>265</v>
      </c>
      <c r="B239" s="74">
        <v>5</v>
      </c>
      <c r="C239" s="74">
        <v>30</v>
      </c>
      <c r="D239" s="75">
        <f t="shared" si="8"/>
        <v>5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</row>
    <row r="240" s="4" customFormat="1" ht="25.9" customHeight="1" spans="1:250">
      <c r="A240" s="73" t="s">
        <v>266</v>
      </c>
      <c r="B240" s="74">
        <v>16045</v>
      </c>
      <c r="C240" s="74">
        <v>6241</v>
      </c>
      <c r="D240" s="75">
        <f t="shared" si="8"/>
        <v>-0.611031473979433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</row>
    <row r="241" s="4" customFormat="1" ht="25.9" customHeight="1" spans="1:250">
      <c r="A241" s="76" t="s">
        <v>267</v>
      </c>
      <c r="B241" s="74">
        <v>15952</v>
      </c>
      <c r="C241" s="74">
        <v>6216</v>
      </c>
      <c r="D241" s="75">
        <f t="shared" si="8"/>
        <v>-0.610330992978937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</row>
    <row r="242" s="4" customFormat="1" ht="25.9" customHeight="1" spans="1:250">
      <c r="A242" s="76" t="s">
        <v>268</v>
      </c>
      <c r="B242" s="74">
        <v>93</v>
      </c>
      <c r="C242" s="74">
        <v>25</v>
      </c>
      <c r="D242" s="75">
        <f t="shared" si="8"/>
        <v>-0.731182795698925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</row>
    <row r="243" s="4" customFormat="1" ht="25.9" customHeight="1" spans="1:250">
      <c r="A243" s="73" t="s">
        <v>269</v>
      </c>
      <c r="B243" s="74">
        <v>6624</v>
      </c>
      <c r="C243" s="74">
        <v>6971</v>
      </c>
      <c r="D243" s="75">
        <f t="shared" si="8"/>
        <v>0.0523852657004831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</row>
    <row r="244" s="4" customFormat="1" ht="25.9" customHeight="1" spans="1:250">
      <c r="A244" s="76" t="s">
        <v>270</v>
      </c>
      <c r="B244" s="74">
        <v>6624</v>
      </c>
      <c r="C244" s="74">
        <v>6971</v>
      </c>
      <c r="D244" s="75">
        <f t="shared" si="8"/>
        <v>0.0523852657004831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</row>
    <row r="245" s="4" customFormat="1" ht="25.9" customHeight="1" spans="1:250">
      <c r="A245" s="73" t="s">
        <v>271</v>
      </c>
      <c r="B245" s="74">
        <v>5030</v>
      </c>
      <c r="C245" s="74">
        <v>8240</v>
      </c>
      <c r="D245" s="75">
        <f t="shared" si="8"/>
        <v>0.63817097415507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</row>
    <row r="246" s="4" customFormat="1" ht="25.9" customHeight="1" spans="1:250">
      <c r="A246" s="76" t="s">
        <v>272</v>
      </c>
      <c r="B246" s="74">
        <v>828</v>
      </c>
      <c r="C246" s="74">
        <v>848</v>
      </c>
      <c r="D246" s="75">
        <f t="shared" si="8"/>
        <v>0.0241545893719807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</row>
    <row r="247" s="4" customFormat="1" ht="25.9" customHeight="1" spans="1:250">
      <c r="A247" s="76" t="s">
        <v>449</v>
      </c>
      <c r="B247" s="74"/>
      <c r="C247" s="74">
        <v>6</v>
      </c>
      <c r="D247" s="7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</row>
    <row r="248" s="4" customFormat="1" ht="25.9" customHeight="1" spans="1:250">
      <c r="A248" s="76" t="s">
        <v>273</v>
      </c>
      <c r="B248" s="74">
        <v>2838</v>
      </c>
      <c r="C248" s="74">
        <v>6666</v>
      </c>
      <c r="D248" s="75">
        <f t="shared" ref="D248:D253" si="9">(C248-B248)/B248</f>
        <v>1.34883720930233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</row>
    <row r="249" s="4" customFormat="1" ht="25.9" customHeight="1" spans="1:250">
      <c r="A249" s="76" t="s">
        <v>274</v>
      </c>
      <c r="B249" s="74">
        <v>46</v>
      </c>
      <c r="C249" s="74">
        <v>242</v>
      </c>
      <c r="D249" s="75">
        <f t="shared" si="9"/>
        <v>4.26086956521739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</row>
    <row r="250" s="4" customFormat="1" ht="25.9" customHeight="1" spans="1:250">
      <c r="A250" s="76" t="s">
        <v>275</v>
      </c>
      <c r="B250" s="74">
        <v>195</v>
      </c>
      <c r="C250" s="74">
        <v>2</v>
      </c>
      <c r="D250" s="75">
        <f t="shared" si="9"/>
        <v>-0.98974358974359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</row>
    <row r="251" s="4" customFormat="1" ht="25.9" customHeight="1" spans="1:250">
      <c r="A251" s="76" t="s">
        <v>276</v>
      </c>
      <c r="B251" s="74">
        <v>1123</v>
      </c>
      <c r="C251" s="74">
        <v>476</v>
      </c>
      <c r="D251" s="75">
        <f t="shared" si="9"/>
        <v>-0.57613535173642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</row>
    <row r="252" s="4" customFormat="1" ht="25.9" customHeight="1" spans="1:250">
      <c r="A252" s="73" t="s">
        <v>277</v>
      </c>
      <c r="B252" s="74">
        <v>704</v>
      </c>
      <c r="C252" s="74">
        <v>858</v>
      </c>
      <c r="D252" s="75">
        <f t="shared" si="9"/>
        <v>0.21875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</row>
    <row r="253" s="4" customFormat="1" ht="25.9" customHeight="1" spans="1:250">
      <c r="A253" s="76" t="s">
        <v>278</v>
      </c>
      <c r="B253" s="74">
        <v>413</v>
      </c>
      <c r="C253" s="74">
        <v>446</v>
      </c>
      <c r="D253" s="75">
        <f t="shared" si="9"/>
        <v>0.0799031476997579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</row>
    <row r="254" s="4" customFormat="1" ht="25.9" customHeight="1" spans="1:250">
      <c r="A254" s="76" t="s">
        <v>279</v>
      </c>
      <c r="B254" s="74"/>
      <c r="C254" s="74">
        <v>139</v>
      </c>
      <c r="D254" s="7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</row>
    <row r="255" s="4" customFormat="1" ht="25.9" customHeight="1" spans="1:250">
      <c r="A255" s="76" t="s">
        <v>280</v>
      </c>
      <c r="B255" s="74">
        <v>291</v>
      </c>
      <c r="C255" s="74">
        <v>273</v>
      </c>
      <c r="D255" s="75">
        <f t="shared" ref="D255:D275" si="10">(C255-B255)/B255</f>
        <v>-0.0618556701030928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</row>
    <row r="256" s="4" customFormat="1" ht="25.9" customHeight="1" spans="1:250">
      <c r="A256" s="73" t="s">
        <v>281</v>
      </c>
      <c r="B256" s="74">
        <v>2330</v>
      </c>
      <c r="C256" s="74">
        <v>2478</v>
      </c>
      <c r="D256" s="75">
        <f t="shared" si="10"/>
        <v>0.063519313304721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</row>
    <row r="257" s="4" customFormat="1" ht="25.9" customHeight="1" spans="1:250">
      <c r="A257" s="76" t="s">
        <v>282</v>
      </c>
      <c r="B257" s="74">
        <v>584</v>
      </c>
      <c r="C257" s="74">
        <v>901</v>
      </c>
      <c r="D257" s="75">
        <f t="shared" si="10"/>
        <v>0.542808219178082</v>
      </c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</row>
    <row r="258" s="4" customFormat="1" ht="24" customHeight="1" spans="1:250">
      <c r="A258" s="76" t="s">
        <v>283</v>
      </c>
      <c r="B258" s="74">
        <v>1674</v>
      </c>
      <c r="C258" s="74">
        <v>1496</v>
      </c>
      <c r="D258" s="75">
        <f t="shared" si="10"/>
        <v>-0.106332138590203</v>
      </c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</row>
    <row r="259" s="4" customFormat="1" ht="25.9" customHeight="1" spans="1:250">
      <c r="A259" s="76" t="s">
        <v>284</v>
      </c>
      <c r="B259" s="74">
        <v>72</v>
      </c>
      <c r="C259" s="74">
        <v>81</v>
      </c>
      <c r="D259" s="75">
        <f t="shared" si="10"/>
        <v>0.125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</row>
    <row r="260" s="4" customFormat="1" ht="25.9" customHeight="1" spans="1:250">
      <c r="A260" s="73" t="s">
        <v>285</v>
      </c>
      <c r="B260" s="74">
        <v>18425</v>
      </c>
      <c r="C260" s="74">
        <v>17857</v>
      </c>
      <c r="D260" s="75">
        <f t="shared" si="10"/>
        <v>-0.0308276797829037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</row>
    <row r="261" s="4" customFormat="1" ht="25.9" customHeight="1" spans="1:250">
      <c r="A261" s="76" t="s">
        <v>286</v>
      </c>
      <c r="B261" s="74">
        <v>18425</v>
      </c>
      <c r="C261" s="74">
        <v>17857</v>
      </c>
      <c r="D261" s="75">
        <f t="shared" si="10"/>
        <v>-0.0308276797829037</v>
      </c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</row>
    <row r="262" s="4" customFormat="1" ht="25.9" customHeight="1" spans="1:250">
      <c r="A262" s="73" t="s">
        <v>287</v>
      </c>
      <c r="B262" s="74">
        <v>1669</v>
      </c>
      <c r="C262" s="74">
        <v>1896</v>
      </c>
      <c r="D262" s="75">
        <f t="shared" si="10"/>
        <v>0.13600958657879</v>
      </c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</row>
    <row r="263" s="4" customFormat="1" ht="25.9" customHeight="1" spans="1:250">
      <c r="A263" s="76" t="s">
        <v>288</v>
      </c>
      <c r="B263" s="74">
        <v>1622</v>
      </c>
      <c r="C263" s="74">
        <v>1820</v>
      </c>
      <c r="D263" s="75">
        <f t="shared" si="10"/>
        <v>0.122071516646116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</row>
    <row r="264" s="4" customFormat="1" ht="25.9" customHeight="1" spans="1:250">
      <c r="A264" s="76" t="s">
        <v>289</v>
      </c>
      <c r="B264" s="74">
        <v>47</v>
      </c>
      <c r="C264" s="74">
        <v>76</v>
      </c>
      <c r="D264" s="75">
        <f t="shared" si="10"/>
        <v>0.617021276595745</v>
      </c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</row>
    <row r="265" s="4" customFormat="1" ht="25.9" customHeight="1" spans="1:250">
      <c r="A265" s="73" t="s">
        <v>290</v>
      </c>
      <c r="B265" s="74">
        <v>52</v>
      </c>
      <c r="C265" s="74">
        <v>208</v>
      </c>
      <c r="D265" s="75">
        <f t="shared" si="10"/>
        <v>3</v>
      </c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</row>
    <row r="266" s="4" customFormat="1" ht="25.9" customHeight="1" spans="1:250">
      <c r="A266" s="76" t="s">
        <v>291</v>
      </c>
      <c r="B266" s="74">
        <v>52</v>
      </c>
      <c r="C266" s="74">
        <v>208</v>
      </c>
      <c r="D266" s="75">
        <f t="shared" si="10"/>
        <v>3</v>
      </c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</row>
    <row r="267" s="4" customFormat="1" ht="25.9" customHeight="1" spans="1:250">
      <c r="A267" s="73" t="s">
        <v>292</v>
      </c>
      <c r="B267" s="74">
        <v>528</v>
      </c>
      <c r="C267" s="74">
        <v>521</v>
      </c>
      <c r="D267" s="75">
        <f t="shared" si="10"/>
        <v>-0.0132575757575758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</row>
    <row r="268" s="4" customFormat="1" ht="25.9" customHeight="1" spans="1:250">
      <c r="A268" s="76" t="s">
        <v>99</v>
      </c>
      <c r="B268" s="74">
        <v>190</v>
      </c>
      <c r="C268" s="74">
        <v>418</v>
      </c>
      <c r="D268" s="75">
        <f t="shared" si="10"/>
        <v>1.2</v>
      </c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</row>
    <row r="269" s="4" customFormat="1" ht="25.9" customHeight="1" spans="1:250">
      <c r="A269" s="76" t="s">
        <v>100</v>
      </c>
      <c r="B269" s="74">
        <v>41</v>
      </c>
      <c r="C269" s="74">
        <v>4</v>
      </c>
      <c r="D269" s="75">
        <f t="shared" si="10"/>
        <v>-0.902439024390244</v>
      </c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</row>
    <row r="270" s="4" customFormat="1" ht="25.9" customHeight="1" spans="1:250">
      <c r="A270" s="76" t="s">
        <v>293</v>
      </c>
      <c r="B270" s="74">
        <v>8</v>
      </c>
      <c r="C270" s="74">
        <v>8</v>
      </c>
      <c r="D270" s="75">
        <f t="shared" si="10"/>
        <v>0</v>
      </c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</row>
    <row r="271" s="4" customFormat="1" ht="25.9" customHeight="1" spans="1:250">
      <c r="A271" s="76" t="s">
        <v>105</v>
      </c>
      <c r="B271" s="74">
        <v>234</v>
      </c>
      <c r="C271" s="74"/>
      <c r="D271" s="75">
        <f t="shared" si="10"/>
        <v>-1</v>
      </c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</row>
    <row r="272" s="4" customFormat="1" ht="25.9" customHeight="1" spans="1:250">
      <c r="A272" s="76" t="s">
        <v>294</v>
      </c>
      <c r="B272" s="74">
        <v>55</v>
      </c>
      <c r="C272" s="74">
        <v>91</v>
      </c>
      <c r="D272" s="75">
        <f t="shared" si="10"/>
        <v>0.654545454545455</v>
      </c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</row>
    <row r="273" s="4" customFormat="1" ht="25.9" customHeight="1" spans="1:250">
      <c r="A273" s="73" t="s">
        <v>295</v>
      </c>
      <c r="B273" s="74">
        <v>15</v>
      </c>
      <c r="C273" s="74">
        <v>8</v>
      </c>
      <c r="D273" s="75">
        <f t="shared" si="10"/>
        <v>-0.466666666666667</v>
      </c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</row>
    <row r="274" s="4" customFormat="1" ht="25.9" customHeight="1" spans="1:250">
      <c r="A274" s="76" t="s">
        <v>296</v>
      </c>
      <c r="B274" s="74">
        <v>15</v>
      </c>
      <c r="C274" s="74">
        <v>8</v>
      </c>
      <c r="D274" s="75">
        <f t="shared" si="10"/>
        <v>-0.466666666666667</v>
      </c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</row>
    <row r="275" s="4" customFormat="1" ht="25.9" customHeight="1" spans="1:250">
      <c r="A275" s="73" t="s">
        <v>297</v>
      </c>
      <c r="B275" s="74">
        <v>2432</v>
      </c>
      <c r="C275" s="74">
        <v>4093</v>
      </c>
      <c r="D275" s="75">
        <f t="shared" si="10"/>
        <v>0.682976973684211</v>
      </c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</row>
    <row r="276" s="4" customFormat="1" ht="25.9" customHeight="1" spans="1:250">
      <c r="A276" s="76" t="s">
        <v>450</v>
      </c>
      <c r="B276" s="74"/>
      <c r="C276" s="74">
        <v>3202</v>
      </c>
      <c r="D276" s="7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</row>
    <row r="277" s="4" customFormat="1" ht="25.9" customHeight="1" spans="1:250">
      <c r="A277" s="76" t="s">
        <v>298</v>
      </c>
      <c r="B277" s="74">
        <v>2432</v>
      </c>
      <c r="C277" s="74">
        <v>891</v>
      </c>
      <c r="D277" s="75">
        <f t="shared" ref="D277:D286" si="11">(C277-B277)/B277</f>
        <v>-0.633634868421053</v>
      </c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</row>
    <row r="278" s="4" customFormat="1" ht="25.9" customHeight="1" spans="1:250">
      <c r="A278" s="73" t="s">
        <v>299</v>
      </c>
      <c r="B278" s="74">
        <v>471</v>
      </c>
      <c r="C278" s="74">
        <v>189</v>
      </c>
      <c r="D278" s="75">
        <f t="shared" si="11"/>
        <v>-0.598726114649682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</row>
    <row r="279" s="4" customFormat="1" ht="25.9" customHeight="1" spans="1:250">
      <c r="A279" s="76" t="s">
        <v>299</v>
      </c>
      <c r="B279" s="74">
        <v>471</v>
      </c>
      <c r="C279" s="74">
        <v>189</v>
      </c>
      <c r="D279" s="75">
        <f t="shared" si="11"/>
        <v>-0.598726114649682</v>
      </c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</row>
    <row r="280" s="4" customFormat="1" ht="25.9" customHeight="1" spans="1:250">
      <c r="A280" s="72" t="s">
        <v>300</v>
      </c>
      <c r="B280" s="70">
        <v>844</v>
      </c>
      <c r="C280" s="70">
        <v>4843</v>
      </c>
      <c r="D280" s="71">
        <f t="shared" si="11"/>
        <v>4.73815165876777</v>
      </c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</row>
    <row r="281" s="4" customFormat="1" ht="25.9" customHeight="1" spans="1:250">
      <c r="A281" s="73" t="s">
        <v>301</v>
      </c>
      <c r="B281" s="74">
        <v>30</v>
      </c>
      <c r="C281" s="74"/>
      <c r="D281" s="75">
        <f t="shared" si="11"/>
        <v>-1</v>
      </c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</row>
    <row r="282" s="4" customFormat="1" ht="25.9" customHeight="1" spans="1:250">
      <c r="A282" s="76" t="s">
        <v>302</v>
      </c>
      <c r="B282" s="74">
        <v>30</v>
      </c>
      <c r="C282" s="74"/>
      <c r="D282" s="75">
        <f t="shared" si="11"/>
        <v>-1</v>
      </c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</row>
    <row r="283" s="4" customFormat="1" ht="25.9" customHeight="1" spans="1:250">
      <c r="A283" s="73" t="s">
        <v>303</v>
      </c>
      <c r="B283" s="74">
        <v>240</v>
      </c>
      <c r="C283" s="74">
        <v>3468</v>
      </c>
      <c r="D283" s="75">
        <f t="shared" si="11"/>
        <v>13.45</v>
      </c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</row>
    <row r="284" s="4" customFormat="1" ht="25.9" customHeight="1" spans="1:250">
      <c r="A284" s="73" t="s">
        <v>304</v>
      </c>
      <c r="B284" s="74">
        <v>42</v>
      </c>
      <c r="C284" s="74"/>
      <c r="D284" s="75">
        <f t="shared" si="11"/>
        <v>-1</v>
      </c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</row>
    <row r="285" s="4" customFormat="1" ht="25.9" customHeight="1" spans="1:250">
      <c r="A285" s="76" t="s">
        <v>305</v>
      </c>
      <c r="B285" s="74">
        <v>63</v>
      </c>
      <c r="C285" s="74">
        <v>75</v>
      </c>
      <c r="D285" s="75">
        <f t="shared" si="11"/>
        <v>0.19047619047619</v>
      </c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</row>
    <row r="286" s="4" customFormat="1" ht="25.9" customHeight="1" spans="1:250">
      <c r="A286" s="76" t="s">
        <v>306</v>
      </c>
      <c r="B286" s="74">
        <v>135</v>
      </c>
      <c r="C286" s="74">
        <v>163</v>
      </c>
      <c r="D286" s="75">
        <f t="shared" si="11"/>
        <v>0.207407407407407</v>
      </c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</row>
    <row r="287" s="4" customFormat="1" ht="25.9" customHeight="1" spans="1:250">
      <c r="A287" s="76" t="s">
        <v>451</v>
      </c>
      <c r="B287" s="74"/>
      <c r="C287" s="74">
        <v>3230</v>
      </c>
      <c r="D287" s="7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</row>
    <row r="288" s="4" customFormat="1" ht="25.9" customHeight="1" spans="1:250">
      <c r="A288" s="73" t="s">
        <v>307</v>
      </c>
      <c r="B288" s="74">
        <v>388</v>
      </c>
      <c r="C288" s="74">
        <v>1051</v>
      </c>
      <c r="D288" s="75">
        <f t="shared" ref="D288:D317" si="12">(C288-B288)/B288</f>
        <v>1.70876288659794</v>
      </c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</row>
    <row r="289" s="4" customFormat="1" ht="25.9" customHeight="1" spans="1:250">
      <c r="A289" s="76" t="s">
        <v>308</v>
      </c>
      <c r="B289" s="74">
        <v>388</v>
      </c>
      <c r="C289" s="74">
        <v>1051</v>
      </c>
      <c r="D289" s="75">
        <f t="shared" si="12"/>
        <v>1.70876288659794</v>
      </c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</row>
    <row r="290" s="4" customFormat="1" ht="25.9" customHeight="1" spans="1:250">
      <c r="A290" s="73" t="s">
        <v>309</v>
      </c>
      <c r="B290" s="74">
        <v>186</v>
      </c>
      <c r="C290" s="74">
        <v>324</v>
      </c>
      <c r="D290" s="75">
        <f t="shared" si="12"/>
        <v>0.741935483870968</v>
      </c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</row>
    <row r="291" s="4" customFormat="1" ht="25.9" customHeight="1" spans="1:250">
      <c r="A291" s="76" t="s">
        <v>310</v>
      </c>
      <c r="B291" s="74">
        <v>186</v>
      </c>
      <c r="C291" s="74">
        <v>324</v>
      </c>
      <c r="D291" s="75">
        <f t="shared" si="12"/>
        <v>0.741935483870968</v>
      </c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</row>
    <row r="292" s="4" customFormat="1" ht="25.9" customHeight="1" spans="1:250">
      <c r="A292" s="72" t="s">
        <v>311</v>
      </c>
      <c r="B292" s="70">
        <v>17247</v>
      </c>
      <c r="C292" s="70">
        <v>11189</v>
      </c>
      <c r="D292" s="71">
        <f t="shared" si="12"/>
        <v>-0.351249492665391</v>
      </c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</row>
    <row r="293" s="4" customFormat="1" ht="25.9" customHeight="1" spans="1:250">
      <c r="A293" s="73" t="s">
        <v>312</v>
      </c>
      <c r="B293" s="74">
        <v>4224</v>
      </c>
      <c r="C293" s="74">
        <v>4405</v>
      </c>
      <c r="D293" s="75">
        <f t="shared" si="12"/>
        <v>0.0428503787878788</v>
      </c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</row>
    <row r="294" s="4" customFormat="1" ht="25.9" customHeight="1" spans="1:250">
      <c r="A294" s="76" t="s">
        <v>99</v>
      </c>
      <c r="B294" s="74">
        <v>1359</v>
      </c>
      <c r="C294" s="74">
        <v>2300</v>
      </c>
      <c r="D294" s="75">
        <f t="shared" si="12"/>
        <v>0.692420897718911</v>
      </c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</row>
    <row r="295" s="4" customFormat="1" ht="25.9" customHeight="1" spans="1:250">
      <c r="A295" s="76" t="s">
        <v>170</v>
      </c>
      <c r="B295" s="74">
        <v>515</v>
      </c>
      <c r="C295" s="74"/>
      <c r="D295" s="75">
        <f t="shared" si="12"/>
        <v>-1</v>
      </c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</row>
    <row r="296" s="4" customFormat="1" ht="25.9" customHeight="1" spans="1:250">
      <c r="A296" s="76" t="s">
        <v>313</v>
      </c>
      <c r="B296" s="74">
        <v>412</v>
      </c>
      <c r="C296" s="74">
        <v>100</v>
      </c>
      <c r="D296" s="75">
        <f t="shared" si="12"/>
        <v>-0.757281553398058</v>
      </c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</row>
    <row r="297" s="4" customFormat="1" ht="25.9" customHeight="1" spans="1:250">
      <c r="A297" s="76" t="s">
        <v>314</v>
      </c>
      <c r="B297" s="74">
        <v>26</v>
      </c>
      <c r="C297" s="74"/>
      <c r="D297" s="75">
        <f t="shared" si="12"/>
        <v>-1</v>
      </c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</row>
    <row r="298" s="4" customFormat="1" ht="25.9" customHeight="1" spans="1:250">
      <c r="A298" s="76" t="s">
        <v>315</v>
      </c>
      <c r="B298" s="74">
        <v>1912</v>
      </c>
      <c r="C298" s="74">
        <v>2005</v>
      </c>
      <c r="D298" s="75">
        <f t="shared" si="12"/>
        <v>0.0486401673640167</v>
      </c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</row>
    <row r="299" s="4" customFormat="1" ht="25.9" customHeight="1" spans="1:250">
      <c r="A299" s="73" t="s">
        <v>316</v>
      </c>
      <c r="B299" s="74">
        <v>209</v>
      </c>
      <c r="C299" s="74">
        <v>6576</v>
      </c>
      <c r="D299" s="75">
        <f t="shared" si="12"/>
        <v>30.4641148325359</v>
      </c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</row>
    <row r="300" s="4" customFormat="1" ht="25.9" customHeight="1" spans="1:250">
      <c r="A300" s="76" t="s">
        <v>317</v>
      </c>
      <c r="B300" s="74">
        <v>209</v>
      </c>
      <c r="C300" s="74">
        <v>6576</v>
      </c>
      <c r="D300" s="75">
        <f t="shared" si="12"/>
        <v>30.4641148325359</v>
      </c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</row>
    <row r="301" s="4" customFormat="1" ht="25.9" customHeight="1" spans="1:250">
      <c r="A301" s="73" t="s">
        <v>318</v>
      </c>
      <c r="B301" s="74">
        <v>6387</v>
      </c>
      <c r="C301" s="74"/>
      <c r="D301" s="75">
        <f t="shared" si="12"/>
        <v>-1</v>
      </c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</row>
    <row r="302" s="4" customFormat="1" ht="25.9" customHeight="1" spans="1:250">
      <c r="A302" s="76" t="s">
        <v>318</v>
      </c>
      <c r="B302" s="74">
        <v>6387</v>
      </c>
      <c r="C302" s="74"/>
      <c r="D302" s="75">
        <f t="shared" si="12"/>
        <v>-1</v>
      </c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</row>
    <row r="303" s="4" customFormat="1" ht="25.9" customHeight="1" spans="1:250">
      <c r="A303" s="73" t="s">
        <v>319</v>
      </c>
      <c r="B303" s="74">
        <v>6427</v>
      </c>
      <c r="C303" s="74">
        <v>208</v>
      </c>
      <c r="D303" s="75">
        <f t="shared" si="12"/>
        <v>-0.967636533374825</v>
      </c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</row>
    <row r="304" s="4" customFormat="1" ht="25.9" customHeight="1" spans="1:250">
      <c r="A304" s="76" t="s">
        <v>319</v>
      </c>
      <c r="B304" s="74">
        <v>6427</v>
      </c>
      <c r="C304" s="74">
        <v>208</v>
      </c>
      <c r="D304" s="75">
        <f t="shared" si="12"/>
        <v>-0.967636533374825</v>
      </c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</row>
    <row r="305" s="4" customFormat="1" ht="25.9" customHeight="1" spans="1:250">
      <c r="A305" s="72" t="s">
        <v>320</v>
      </c>
      <c r="B305" s="70">
        <v>47630</v>
      </c>
      <c r="C305" s="70">
        <v>39129</v>
      </c>
      <c r="D305" s="71">
        <f t="shared" si="12"/>
        <v>-0.178479949611589</v>
      </c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</row>
    <row r="306" s="4" customFormat="1" ht="25.9" customHeight="1" spans="1:250">
      <c r="A306" s="73" t="s">
        <v>321</v>
      </c>
      <c r="B306" s="74">
        <v>29159</v>
      </c>
      <c r="C306" s="74">
        <v>27953</v>
      </c>
      <c r="D306" s="75">
        <f t="shared" si="12"/>
        <v>-0.0413594430536027</v>
      </c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</row>
    <row r="307" s="4" customFormat="1" ht="25.9" customHeight="1" spans="1:250">
      <c r="A307" s="76" t="s">
        <v>99</v>
      </c>
      <c r="B307" s="74">
        <v>7385</v>
      </c>
      <c r="C307" s="74">
        <v>7927</v>
      </c>
      <c r="D307" s="75">
        <f t="shared" si="12"/>
        <v>0.0733920108327691</v>
      </c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</row>
    <row r="308" s="4" customFormat="1" ht="25.9" customHeight="1" spans="1:250">
      <c r="A308" s="76" t="s">
        <v>105</v>
      </c>
      <c r="B308" s="74">
        <v>1066</v>
      </c>
      <c r="C308" s="74">
        <v>597</v>
      </c>
      <c r="D308" s="75">
        <f t="shared" si="12"/>
        <v>-0.439962476547842</v>
      </c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</row>
    <row r="309" s="4" customFormat="1" ht="25.9" customHeight="1" spans="1:250">
      <c r="A309" s="76" t="s">
        <v>322</v>
      </c>
      <c r="B309" s="74">
        <v>13</v>
      </c>
      <c r="C309" s="74">
        <v>8</v>
      </c>
      <c r="D309" s="75">
        <f t="shared" si="12"/>
        <v>-0.384615384615385</v>
      </c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</row>
    <row r="310" s="4" customFormat="1" ht="25.9" customHeight="1" spans="1:250">
      <c r="A310" s="76" t="s">
        <v>323</v>
      </c>
      <c r="B310" s="74">
        <v>12</v>
      </c>
      <c r="C310" s="74">
        <v>54</v>
      </c>
      <c r="D310" s="75">
        <f t="shared" si="12"/>
        <v>3.5</v>
      </c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</row>
    <row r="311" s="4" customFormat="1" ht="25.9" customHeight="1" spans="1:250">
      <c r="A311" s="76" t="s">
        <v>324</v>
      </c>
      <c r="B311" s="74">
        <v>59</v>
      </c>
      <c r="C311" s="74">
        <v>1</v>
      </c>
      <c r="D311" s="75">
        <f t="shared" si="12"/>
        <v>-0.983050847457627</v>
      </c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</row>
    <row r="312" s="4" customFormat="1" ht="25.9" customHeight="1" spans="1:250">
      <c r="A312" s="76" t="s">
        <v>325</v>
      </c>
      <c r="B312" s="74">
        <v>194</v>
      </c>
      <c r="C312" s="74">
        <v>191</v>
      </c>
      <c r="D312" s="75">
        <f t="shared" si="12"/>
        <v>-0.0154639175257732</v>
      </c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</row>
    <row r="313" s="4" customFormat="1" ht="25.9" customHeight="1" spans="1:250">
      <c r="A313" s="76" t="s">
        <v>326</v>
      </c>
      <c r="B313" s="74">
        <v>27</v>
      </c>
      <c r="C313" s="74">
        <v>34</v>
      </c>
      <c r="D313" s="75">
        <f t="shared" si="12"/>
        <v>0.259259259259259</v>
      </c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</row>
    <row r="314" s="4" customFormat="1" ht="25.9" customHeight="1" spans="1:250">
      <c r="A314" s="76" t="s">
        <v>327</v>
      </c>
      <c r="B314" s="74">
        <v>25</v>
      </c>
      <c r="C314" s="74">
        <v>5</v>
      </c>
      <c r="D314" s="75">
        <f t="shared" si="12"/>
        <v>-0.8</v>
      </c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</row>
    <row r="315" s="4" customFormat="1" ht="25.9" customHeight="1" spans="1:250">
      <c r="A315" s="76" t="s">
        <v>328</v>
      </c>
      <c r="B315" s="74">
        <v>26</v>
      </c>
      <c r="C315" s="74"/>
      <c r="D315" s="75">
        <f t="shared" si="12"/>
        <v>-1</v>
      </c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</row>
    <row r="316" s="4" customFormat="1" ht="25.9" customHeight="1" spans="1:250">
      <c r="A316" s="76" t="s">
        <v>329</v>
      </c>
      <c r="B316" s="74">
        <v>481</v>
      </c>
      <c r="C316" s="74">
        <v>196</v>
      </c>
      <c r="D316" s="75">
        <f t="shared" si="12"/>
        <v>-0.592515592515592</v>
      </c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</row>
    <row r="317" s="4" customFormat="1" ht="25.9" customHeight="1" spans="1:250">
      <c r="A317" s="76" t="s">
        <v>330</v>
      </c>
      <c r="B317" s="74">
        <v>10481</v>
      </c>
      <c r="C317" s="74">
        <v>11645</v>
      </c>
      <c r="D317" s="75">
        <f t="shared" si="12"/>
        <v>0.111058105142639</v>
      </c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</row>
    <row r="318" s="4" customFormat="1" ht="25.9" customHeight="1" spans="1:250">
      <c r="A318" s="76" t="s">
        <v>452</v>
      </c>
      <c r="B318" s="74"/>
      <c r="C318" s="74">
        <v>6</v>
      </c>
      <c r="D318" s="7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</row>
    <row r="319" s="4" customFormat="1" ht="25.9" customHeight="1" spans="1:250">
      <c r="A319" s="76" t="s">
        <v>331</v>
      </c>
      <c r="B319" s="74">
        <v>327</v>
      </c>
      <c r="C319" s="74">
        <v>157</v>
      </c>
      <c r="D319" s="75">
        <f t="shared" ref="D319:D361" si="13">(C319-B319)/B319</f>
        <v>-0.519877675840979</v>
      </c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</row>
    <row r="320" s="4" customFormat="1" ht="25.9" customHeight="1" spans="1:250">
      <c r="A320" s="76" t="s">
        <v>332</v>
      </c>
      <c r="B320" s="74">
        <v>9063</v>
      </c>
      <c r="C320" s="74">
        <v>7132</v>
      </c>
      <c r="D320" s="75">
        <f t="shared" si="13"/>
        <v>-0.2130641068079</v>
      </c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</row>
    <row r="321" s="4" customFormat="1" ht="25.9" customHeight="1" spans="1:250">
      <c r="A321" s="73" t="s">
        <v>333</v>
      </c>
      <c r="B321" s="74">
        <v>1807</v>
      </c>
      <c r="C321" s="74">
        <v>2563</v>
      </c>
      <c r="D321" s="75">
        <f t="shared" si="13"/>
        <v>0.418372993912562</v>
      </c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  <c r="IL321" s="1"/>
      <c r="IM321" s="1"/>
      <c r="IN321" s="1"/>
      <c r="IO321" s="1"/>
      <c r="IP321" s="1"/>
    </row>
    <row r="322" s="4" customFormat="1" ht="25.9" customHeight="1" spans="1:250">
      <c r="A322" s="76" t="s">
        <v>334</v>
      </c>
      <c r="B322" s="74">
        <v>859</v>
      </c>
      <c r="C322" s="74">
        <v>1164</v>
      </c>
      <c r="D322" s="75">
        <f t="shared" si="13"/>
        <v>0.355064027939465</v>
      </c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</row>
    <row r="323" s="4" customFormat="1" ht="25.9" customHeight="1" spans="1:250">
      <c r="A323" s="76" t="s">
        <v>335</v>
      </c>
      <c r="B323" s="74">
        <v>2</v>
      </c>
      <c r="C323" s="74">
        <v>55</v>
      </c>
      <c r="D323" s="75">
        <f t="shared" si="13"/>
        <v>26.5</v>
      </c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</row>
    <row r="324" s="4" customFormat="1" ht="25.9" customHeight="1" spans="1:250">
      <c r="A324" s="76" t="s">
        <v>336</v>
      </c>
      <c r="B324" s="74">
        <v>553</v>
      </c>
      <c r="C324" s="74">
        <v>589</v>
      </c>
      <c r="D324" s="75">
        <f t="shared" si="13"/>
        <v>0.0650994575045208</v>
      </c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</row>
    <row r="325" s="4" customFormat="1" ht="25.9" customHeight="1" spans="1:250">
      <c r="A325" s="76" t="s">
        <v>337</v>
      </c>
      <c r="B325" s="74">
        <v>43</v>
      </c>
      <c r="C325" s="74">
        <v>29</v>
      </c>
      <c r="D325" s="75">
        <f t="shared" si="13"/>
        <v>-0.325581395348837</v>
      </c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</row>
    <row r="326" s="4" customFormat="1" ht="25.9" customHeight="1" spans="1:250">
      <c r="A326" s="76" t="s">
        <v>338</v>
      </c>
      <c r="B326" s="74">
        <v>76</v>
      </c>
      <c r="C326" s="74">
        <v>59</v>
      </c>
      <c r="D326" s="75">
        <f t="shared" si="13"/>
        <v>-0.223684210526316</v>
      </c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</row>
    <row r="327" s="4" customFormat="1" ht="25.9" customHeight="1" spans="1:250">
      <c r="A327" s="76" t="s">
        <v>339</v>
      </c>
      <c r="B327" s="74">
        <v>2</v>
      </c>
      <c r="C327" s="74"/>
      <c r="D327" s="75">
        <f t="shared" si="13"/>
        <v>-1</v>
      </c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</row>
    <row r="328" s="4" customFormat="1" ht="25.9" customHeight="1" spans="1:250">
      <c r="A328" s="76" t="s">
        <v>340</v>
      </c>
      <c r="B328" s="74">
        <v>272</v>
      </c>
      <c r="C328" s="74">
        <v>667</v>
      </c>
      <c r="D328" s="75">
        <f t="shared" si="13"/>
        <v>1.45220588235294</v>
      </c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</row>
    <row r="329" s="4" customFormat="1" ht="25.9" customHeight="1" spans="1:250">
      <c r="A329" s="73" t="s">
        <v>341</v>
      </c>
      <c r="B329" s="74">
        <v>2903</v>
      </c>
      <c r="C329" s="74">
        <v>2319</v>
      </c>
      <c r="D329" s="75">
        <f t="shared" si="13"/>
        <v>-0.201171202204616</v>
      </c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</row>
    <row r="330" s="4" customFormat="1" ht="25.9" customHeight="1" spans="1:250">
      <c r="A330" s="76" t="s">
        <v>342</v>
      </c>
      <c r="B330" s="74">
        <v>9</v>
      </c>
      <c r="C330" s="74"/>
      <c r="D330" s="75">
        <f t="shared" si="13"/>
        <v>-1</v>
      </c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</row>
    <row r="331" s="4" customFormat="1" ht="25.9" customHeight="1" spans="1:250">
      <c r="A331" s="76" t="s">
        <v>343</v>
      </c>
      <c r="B331" s="74">
        <v>1830</v>
      </c>
      <c r="C331" s="74">
        <v>2072</v>
      </c>
      <c r="D331" s="75">
        <f t="shared" si="13"/>
        <v>0.13224043715847</v>
      </c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</row>
    <row r="332" s="4" customFormat="1" ht="25.9" customHeight="1" spans="1:250">
      <c r="A332" s="76" t="s">
        <v>344</v>
      </c>
      <c r="B332" s="74">
        <v>61</v>
      </c>
      <c r="C332" s="74">
        <v>2</v>
      </c>
      <c r="D332" s="75">
        <f t="shared" si="13"/>
        <v>-0.967213114754098</v>
      </c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</row>
    <row r="333" s="4" customFormat="1" ht="25.9" customHeight="1" spans="1:250">
      <c r="A333" s="76" t="s">
        <v>345</v>
      </c>
      <c r="B333" s="74">
        <v>200</v>
      </c>
      <c r="C333" s="74"/>
      <c r="D333" s="75">
        <f t="shared" si="13"/>
        <v>-1</v>
      </c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</row>
    <row r="334" s="4" customFormat="1" ht="25.9" customHeight="1" spans="1:250">
      <c r="A334" s="76" t="s">
        <v>346</v>
      </c>
      <c r="B334" s="74">
        <v>167</v>
      </c>
      <c r="C334" s="74"/>
      <c r="D334" s="75">
        <f t="shared" si="13"/>
        <v>-1</v>
      </c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</row>
    <row r="335" s="4" customFormat="1" ht="25.9" customHeight="1" spans="1:250">
      <c r="A335" s="76" t="s">
        <v>347</v>
      </c>
      <c r="B335" s="74">
        <v>35</v>
      </c>
      <c r="C335" s="74">
        <v>56</v>
      </c>
      <c r="D335" s="75">
        <f t="shared" si="13"/>
        <v>0.6</v>
      </c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</row>
    <row r="336" s="4" customFormat="1" ht="25.9" customHeight="1" spans="1:250">
      <c r="A336" s="76" t="s">
        <v>348</v>
      </c>
      <c r="B336" s="74">
        <v>480</v>
      </c>
      <c r="C336" s="74">
        <v>125</v>
      </c>
      <c r="D336" s="75">
        <f t="shared" si="13"/>
        <v>-0.739583333333333</v>
      </c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</row>
    <row r="337" s="4" customFormat="1" ht="25.9" customHeight="1" spans="1:250">
      <c r="A337" s="76" t="s">
        <v>349</v>
      </c>
      <c r="B337" s="74">
        <v>121</v>
      </c>
      <c r="C337" s="74">
        <v>64</v>
      </c>
      <c r="D337" s="75">
        <f t="shared" si="13"/>
        <v>-0.471074380165289</v>
      </c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  <c r="II337" s="1"/>
      <c r="IJ337" s="1"/>
      <c r="IK337" s="1"/>
      <c r="IL337" s="1"/>
      <c r="IM337" s="1"/>
      <c r="IN337" s="1"/>
      <c r="IO337" s="1"/>
      <c r="IP337" s="1"/>
    </row>
    <row r="338" s="4" customFormat="1" ht="25.9" customHeight="1" spans="1:250">
      <c r="A338" s="73" t="s">
        <v>350</v>
      </c>
      <c r="B338" s="74">
        <v>5753</v>
      </c>
      <c r="C338" s="74">
        <v>1045</v>
      </c>
      <c r="D338" s="75">
        <f t="shared" si="13"/>
        <v>-0.818355640535373</v>
      </c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  <c r="HF338" s="1"/>
      <c r="HG338" s="1"/>
      <c r="HH338" s="1"/>
      <c r="HI338" s="1"/>
      <c r="HJ338" s="1"/>
      <c r="HK338" s="1"/>
      <c r="HL338" s="1"/>
      <c r="HM338" s="1"/>
      <c r="HN338" s="1"/>
      <c r="HO338" s="1"/>
      <c r="HP338" s="1"/>
      <c r="HQ338" s="1"/>
      <c r="HR338" s="1"/>
      <c r="HS338" s="1"/>
      <c r="HT338" s="1"/>
      <c r="HU338" s="1"/>
      <c r="HV338" s="1"/>
      <c r="HW338" s="1"/>
      <c r="HX338" s="1"/>
      <c r="HY338" s="1"/>
      <c r="HZ338" s="1"/>
      <c r="IA338" s="1"/>
      <c r="IB338" s="1"/>
      <c r="IC338" s="1"/>
      <c r="ID338" s="1"/>
      <c r="IE338" s="1"/>
      <c r="IF338" s="1"/>
      <c r="IG338" s="1"/>
      <c r="IH338" s="1"/>
      <c r="II338" s="1"/>
      <c r="IJ338" s="1"/>
      <c r="IK338" s="1"/>
      <c r="IL338" s="1"/>
      <c r="IM338" s="1"/>
      <c r="IN338" s="1"/>
      <c r="IO338" s="1"/>
      <c r="IP338" s="1"/>
    </row>
    <row r="339" s="4" customFormat="1" ht="25.9" customHeight="1" spans="1:250">
      <c r="A339" s="76" t="s">
        <v>351</v>
      </c>
      <c r="B339" s="74">
        <v>4098</v>
      </c>
      <c r="C339" s="74">
        <v>467</v>
      </c>
      <c r="D339" s="75">
        <f t="shared" si="13"/>
        <v>-0.886041971693509</v>
      </c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  <c r="HJ339" s="1"/>
      <c r="HK339" s="1"/>
      <c r="HL339" s="1"/>
      <c r="HM339" s="1"/>
      <c r="HN339" s="1"/>
      <c r="HO339" s="1"/>
      <c r="HP339" s="1"/>
      <c r="HQ339" s="1"/>
      <c r="HR339" s="1"/>
      <c r="HS339" s="1"/>
      <c r="HT339" s="1"/>
      <c r="HU339" s="1"/>
      <c r="HV339" s="1"/>
      <c r="HW339" s="1"/>
      <c r="HX339" s="1"/>
      <c r="HY339" s="1"/>
      <c r="HZ339" s="1"/>
      <c r="IA339" s="1"/>
      <c r="IB339" s="1"/>
      <c r="IC339" s="1"/>
      <c r="ID339" s="1"/>
      <c r="IE339" s="1"/>
      <c r="IF339" s="1"/>
      <c r="IG339" s="1"/>
      <c r="IH339" s="1"/>
      <c r="II339" s="1"/>
      <c r="IJ339" s="1"/>
      <c r="IK339" s="1"/>
      <c r="IL339" s="1"/>
      <c r="IM339" s="1"/>
      <c r="IN339" s="1"/>
      <c r="IO339" s="1"/>
      <c r="IP339" s="1"/>
    </row>
    <row r="340" s="4" customFormat="1" ht="25.9" customHeight="1" spans="1:250">
      <c r="A340" s="76" t="s">
        <v>352</v>
      </c>
      <c r="B340" s="74">
        <v>109</v>
      </c>
      <c r="C340" s="74"/>
      <c r="D340" s="75">
        <f t="shared" si="13"/>
        <v>-1</v>
      </c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  <c r="HJ340" s="1"/>
      <c r="HK340" s="1"/>
      <c r="HL340" s="1"/>
      <c r="HM340" s="1"/>
      <c r="HN340" s="1"/>
      <c r="HO340" s="1"/>
      <c r="HP340" s="1"/>
      <c r="HQ340" s="1"/>
      <c r="HR340" s="1"/>
      <c r="HS340" s="1"/>
      <c r="HT340" s="1"/>
      <c r="HU340" s="1"/>
      <c r="HV340" s="1"/>
      <c r="HW340" s="1"/>
      <c r="HX340" s="1"/>
      <c r="HY340" s="1"/>
      <c r="HZ340" s="1"/>
      <c r="IA340" s="1"/>
      <c r="IB340" s="1"/>
      <c r="IC340" s="1"/>
      <c r="ID340" s="1"/>
      <c r="IE340" s="1"/>
      <c r="IF340" s="1"/>
      <c r="IG340" s="1"/>
      <c r="IH340" s="1"/>
      <c r="II340" s="1"/>
      <c r="IJ340" s="1"/>
      <c r="IK340" s="1"/>
      <c r="IL340" s="1"/>
      <c r="IM340" s="1"/>
      <c r="IN340" s="1"/>
      <c r="IO340" s="1"/>
      <c r="IP340" s="1"/>
    </row>
    <row r="341" s="4" customFormat="1" ht="25.9" customHeight="1" spans="1:250">
      <c r="A341" s="76" t="s">
        <v>353</v>
      </c>
      <c r="B341" s="74">
        <v>1546</v>
      </c>
      <c r="C341" s="74">
        <v>578</v>
      </c>
      <c r="D341" s="75">
        <f t="shared" si="13"/>
        <v>-0.626131953428202</v>
      </c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  <c r="HF341" s="1"/>
      <c r="HG341" s="1"/>
      <c r="HH341" s="1"/>
      <c r="HI341" s="1"/>
      <c r="HJ341" s="1"/>
      <c r="HK341" s="1"/>
      <c r="HL341" s="1"/>
      <c r="HM341" s="1"/>
      <c r="HN341" s="1"/>
      <c r="HO341" s="1"/>
      <c r="HP341" s="1"/>
      <c r="HQ341" s="1"/>
      <c r="HR341" s="1"/>
      <c r="HS341" s="1"/>
      <c r="HT341" s="1"/>
      <c r="HU341" s="1"/>
      <c r="HV341" s="1"/>
      <c r="HW341" s="1"/>
      <c r="HX341" s="1"/>
      <c r="HY341" s="1"/>
      <c r="HZ341" s="1"/>
      <c r="IA341" s="1"/>
      <c r="IB341" s="1"/>
      <c r="IC341" s="1"/>
      <c r="ID341" s="1"/>
      <c r="IE341" s="1"/>
      <c r="IF341" s="1"/>
      <c r="IG341" s="1"/>
      <c r="IH341" s="1"/>
      <c r="II341" s="1"/>
      <c r="IJ341" s="1"/>
      <c r="IK341" s="1"/>
      <c r="IL341" s="1"/>
      <c r="IM341" s="1"/>
      <c r="IN341" s="1"/>
      <c r="IO341" s="1"/>
      <c r="IP341" s="1"/>
    </row>
    <row r="342" s="4" customFormat="1" ht="25.9" customHeight="1" spans="1:250">
      <c r="A342" s="73" t="s">
        <v>354</v>
      </c>
      <c r="B342" s="74">
        <v>5171</v>
      </c>
      <c r="C342" s="74">
        <v>4334</v>
      </c>
      <c r="D342" s="75">
        <f t="shared" si="13"/>
        <v>-0.161864242893057</v>
      </c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  <c r="HF342" s="1"/>
      <c r="HG342" s="1"/>
      <c r="HH342" s="1"/>
      <c r="HI342" s="1"/>
      <c r="HJ342" s="1"/>
      <c r="HK342" s="1"/>
      <c r="HL342" s="1"/>
      <c r="HM342" s="1"/>
      <c r="HN342" s="1"/>
      <c r="HO342" s="1"/>
      <c r="HP342" s="1"/>
      <c r="HQ342" s="1"/>
      <c r="HR342" s="1"/>
      <c r="HS342" s="1"/>
      <c r="HT342" s="1"/>
      <c r="HU342" s="1"/>
      <c r="HV342" s="1"/>
      <c r="HW342" s="1"/>
      <c r="HX342" s="1"/>
      <c r="HY342" s="1"/>
      <c r="HZ342" s="1"/>
      <c r="IA342" s="1"/>
      <c r="IB342" s="1"/>
      <c r="IC342" s="1"/>
      <c r="ID342" s="1"/>
      <c r="IE342" s="1"/>
      <c r="IF342" s="1"/>
      <c r="IG342" s="1"/>
      <c r="IH342" s="1"/>
      <c r="II342" s="1"/>
      <c r="IJ342" s="1"/>
      <c r="IK342" s="1"/>
      <c r="IL342" s="1"/>
      <c r="IM342" s="1"/>
      <c r="IN342" s="1"/>
      <c r="IO342" s="1"/>
      <c r="IP342" s="1"/>
    </row>
    <row r="343" s="4" customFormat="1" ht="25.9" customHeight="1" spans="1:250">
      <c r="A343" s="76" t="s">
        <v>355</v>
      </c>
      <c r="B343" s="74">
        <v>163</v>
      </c>
      <c r="C343" s="74"/>
      <c r="D343" s="75">
        <f t="shared" si="13"/>
        <v>-1</v>
      </c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  <c r="IF343" s="1"/>
      <c r="IG343" s="1"/>
      <c r="IH343" s="1"/>
      <c r="II343" s="1"/>
      <c r="IJ343" s="1"/>
      <c r="IK343" s="1"/>
      <c r="IL343" s="1"/>
      <c r="IM343" s="1"/>
      <c r="IN343" s="1"/>
      <c r="IO343" s="1"/>
      <c r="IP343" s="1"/>
    </row>
    <row r="344" s="4" customFormat="1" ht="25.9" customHeight="1" spans="1:250">
      <c r="A344" s="76" t="s">
        <v>356</v>
      </c>
      <c r="B344" s="74">
        <v>3987</v>
      </c>
      <c r="C344" s="74">
        <v>4215</v>
      </c>
      <c r="D344" s="75">
        <f t="shared" si="13"/>
        <v>0.0571858540255831</v>
      </c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  <c r="HF344" s="1"/>
      <c r="HG344" s="1"/>
      <c r="HH344" s="1"/>
      <c r="HI344" s="1"/>
      <c r="HJ344" s="1"/>
      <c r="HK344" s="1"/>
      <c r="HL344" s="1"/>
      <c r="HM344" s="1"/>
      <c r="HN344" s="1"/>
      <c r="HO344" s="1"/>
      <c r="HP344" s="1"/>
      <c r="HQ344" s="1"/>
      <c r="HR344" s="1"/>
      <c r="HS344" s="1"/>
      <c r="HT344" s="1"/>
      <c r="HU344" s="1"/>
      <c r="HV344" s="1"/>
      <c r="HW344" s="1"/>
      <c r="HX344" s="1"/>
      <c r="HY344" s="1"/>
      <c r="HZ344" s="1"/>
      <c r="IA344" s="1"/>
      <c r="IB344" s="1"/>
      <c r="IC344" s="1"/>
      <c r="ID344" s="1"/>
      <c r="IE344" s="1"/>
      <c r="IF344" s="1"/>
      <c r="IG344" s="1"/>
      <c r="IH344" s="1"/>
      <c r="II344" s="1"/>
      <c r="IJ344" s="1"/>
      <c r="IK344" s="1"/>
      <c r="IL344" s="1"/>
      <c r="IM344" s="1"/>
      <c r="IN344" s="1"/>
      <c r="IO344" s="1"/>
      <c r="IP344" s="1"/>
    </row>
    <row r="345" s="4" customFormat="1" ht="25.9" customHeight="1" spans="1:250">
      <c r="A345" s="76" t="s">
        <v>357</v>
      </c>
      <c r="B345" s="74">
        <v>836</v>
      </c>
      <c r="C345" s="74">
        <v>10</v>
      </c>
      <c r="D345" s="75">
        <f t="shared" si="13"/>
        <v>-0.988038277511962</v>
      </c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  <c r="HH345" s="1"/>
      <c r="HI345" s="1"/>
      <c r="HJ345" s="1"/>
      <c r="HK345" s="1"/>
      <c r="HL345" s="1"/>
      <c r="HM345" s="1"/>
      <c r="HN345" s="1"/>
      <c r="HO345" s="1"/>
      <c r="HP345" s="1"/>
      <c r="HQ345" s="1"/>
      <c r="HR345" s="1"/>
      <c r="HS345" s="1"/>
      <c r="HT345" s="1"/>
      <c r="HU345" s="1"/>
      <c r="HV345" s="1"/>
      <c r="HW345" s="1"/>
      <c r="HX345" s="1"/>
      <c r="HY345" s="1"/>
      <c r="HZ345" s="1"/>
      <c r="IA345" s="1"/>
      <c r="IB345" s="1"/>
      <c r="IC345" s="1"/>
      <c r="ID345" s="1"/>
      <c r="IE345" s="1"/>
      <c r="IF345" s="1"/>
      <c r="IG345" s="1"/>
      <c r="IH345" s="1"/>
      <c r="II345" s="1"/>
      <c r="IJ345" s="1"/>
      <c r="IK345" s="1"/>
      <c r="IL345" s="1"/>
      <c r="IM345" s="1"/>
      <c r="IN345" s="1"/>
      <c r="IO345" s="1"/>
      <c r="IP345" s="1"/>
    </row>
    <row r="346" s="4" customFormat="1" ht="25.9" customHeight="1" spans="1:250">
      <c r="A346" s="76" t="s">
        <v>358</v>
      </c>
      <c r="B346" s="74">
        <v>8</v>
      </c>
      <c r="C346" s="74">
        <v>92</v>
      </c>
      <c r="D346" s="75">
        <f t="shared" si="13"/>
        <v>10.5</v>
      </c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  <c r="HF346" s="1"/>
      <c r="HG346" s="1"/>
      <c r="HH346" s="1"/>
      <c r="HI346" s="1"/>
      <c r="HJ346" s="1"/>
      <c r="HK346" s="1"/>
      <c r="HL346" s="1"/>
      <c r="HM346" s="1"/>
      <c r="HN346" s="1"/>
      <c r="HO346" s="1"/>
      <c r="HP346" s="1"/>
      <c r="HQ346" s="1"/>
      <c r="HR346" s="1"/>
      <c r="HS346" s="1"/>
      <c r="HT346" s="1"/>
      <c r="HU346" s="1"/>
      <c r="HV346" s="1"/>
      <c r="HW346" s="1"/>
      <c r="HX346" s="1"/>
      <c r="HY346" s="1"/>
      <c r="HZ346" s="1"/>
      <c r="IA346" s="1"/>
      <c r="IB346" s="1"/>
      <c r="IC346" s="1"/>
      <c r="ID346" s="1"/>
      <c r="IE346" s="1"/>
      <c r="IF346" s="1"/>
      <c r="IG346" s="1"/>
      <c r="IH346" s="1"/>
      <c r="II346" s="1"/>
      <c r="IJ346" s="1"/>
      <c r="IK346" s="1"/>
      <c r="IL346" s="1"/>
      <c r="IM346" s="1"/>
      <c r="IN346" s="1"/>
      <c r="IO346" s="1"/>
      <c r="IP346" s="1"/>
    </row>
    <row r="347" s="4" customFormat="1" ht="25.9" customHeight="1" spans="1:250">
      <c r="A347" s="76" t="s">
        <v>359</v>
      </c>
      <c r="B347" s="74">
        <v>177</v>
      </c>
      <c r="C347" s="74">
        <v>17</v>
      </c>
      <c r="D347" s="75">
        <f t="shared" si="13"/>
        <v>-0.903954802259887</v>
      </c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  <c r="IF347" s="1"/>
      <c r="IG347" s="1"/>
      <c r="IH347" s="1"/>
      <c r="II347" s="1"/>
      <c r="IJ347" s="1"/>
      <c r="IK347" s="1"/>
      <c r="IL347" s="1"/>
      <c r="IM347" s="1"/>
      <c r="IN347" s="1"/>
      <c r="IO347" s="1"/>
      <c r="IP347" s="1"/>
    </row>
    <row r="348" s="4" customFormat="1" ht="25.9" customHeight="1" spans="1:250">
      <c r="A348" s="73" t="s">
        <v>360</v>
      </c>
      <c r="B348" s="74">
        <v>426</v>
      </c>
      <c r="C348" s="74">
        <v>90</v>
      </c>
      <c r="D348" s="75">
        <f t="shared" si="13"/>
        <v>-0.788732394366197</v>
      </c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  <c r="HF348" s="1"/>
      <c r="HG348" s="1"/>
      <c r="HH348" s="1"/>
      <c r="HI348" s="1"/>
      <c r="HJ348" s="1"/>
      <c r="HK348" s="1"/>
      <c r="HL348" s="1"/>
      <c r="HM348" s="1"/>
      <c r="HN348" s="1"/>
      <c r="HO348" s="1"/>
      <c r="HP348" s="1"/>
      <c r="HQ348" s="1"/>
      <c r="HR348" s="1"/>
      <c r="HS348" s="1"/>
      <c r="HT348" s="1"/>
      <c r="HU348" s="1"/>
      <c r="HV348" s="1"/>
      <c r="HW348" s="1"/>
      <c r="HX348" s="1"/>
      <c r="HY348" s="1"/>
      <c r="HZ348" s="1"/>
      <c r="IA348" s="1"/>
      <c r="IB348" s="1"/>
      <c r="IC348" s="1"/>
      <c r="ID348" s="1"/>
      <c r="IE348" s="1"/>
      <c r="IF348" s="1"/>
      <c r="IG348" s="1"/>
      <c r="IH348" s="1"/>
      <c r="II348" s="1"/>
      <c r="IJ348" s="1"/>
      <c r="IK348" s="1"/>
      <c r="IL348" s="1"/>
      <c r="IM348" s="1"/>
      <c r="IN348" s="1"/>
      <c r="IO348" s="1"/>
      <c r="IP348" s="1"/>
    </row>
    <row r="349" s="4" customFormat="1" ht="25.9" customHeight="1" spans="1:250">
      <c r="A349" s="76" t="s">
        <v>361</v>
      </c>
      <c r="B349" s="74">
        <v>413</v>
      </c>
      <c r="C349" s="74">
        <v>90</v>
      </c>
      <c r="D349" s="75">
        <f t="shared" si="13"/>
        <v>-0.782082324455206</v>
      </c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  <c r="ID349" s="1"/>
      <c r="IE349" s="1"/>
      <c r="IF349" s="1"/>
      <c r="IG349" s="1"/>
      <c r="IH349" s="1"/>
      <c r="II349" s="1"/>
      <c r="IJ349" s="1"/>
      <c r="IK349" s="1"/>
      <c r="IL349" s="1"/>
      <c r="IM349" s="1"/>
      <c r="IN349" s="1"/>
      <c r="IO349" s="1"/>
      <c r="IP349" s="1"/>
    </row>
    <row r="350" s="4" customFormat="1" ht="25.9" customHeight="1" spans="1:250">
      <c r="A350" s="76" t="s">
        <v>362</v>
      </c>
      <c r="B350" s="74">
        <v>13</v>
      </c>
      <c r="C350" s="74"/>
      <c r="D350" s="75">
        <f t="shared" si="13"/>
        <v>-1</v>
      </c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</row>
    <row r="351" s="4" customFormat="1" ht="25.9" customHeight="1" spans="1:250">
      <c r="A351" s="73" t="s">
        <v>363</v>
      </c>
      <c r="B351" s="74">
        <v>2411</v>
      </c>
      <c r="C351" s="74">
        <v>825</v>
      </c>
      <c r="D351" s="75">
        <f t="shared" si="13"/>
        <v>-0.657818332642057</v>
      </c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  <c r="HF351" s="1"/>
      <c r="HG351" s="1"/>
      <c r="HH351" s="1"/>
      <c r="HI351" s="1"/>
      <c r="HJ351" s="1"/>
      <c r="HK351" s="1"/>
      <c r="HL351" s="1"/>
      <c r="HM351" s="1"/>
      <c r="HN351" s="1"/>
      <c r="HO351" s="1"/>
      <c r="HP351" s="1"/>
      <c r="HQ351" s="1"/>
      <c r="HR351" s="1"/>
      <c r="HS351" s="1"/>
      <c r="HT351" s="1"/>
      <c r="HU351" s="1"/>
      <c r="HV351" s="1"/>
      <c r="HW351" s="1"/>
      <c r="HX351" s="1"/>
      <c r="HY351" s="1"/>
      <c r="HZ351" s="1"/>
      <c r="IA351" s="1"/>
      <c r="IB351" s="1"/>
      <c r="IC351" s="1"/>
      <c r="ID351" s="1"/>
      <c r="IE351" s="1"/>
      <c r="IF351" s="1"/>
      <c r="IG351" s="1"/>
      <c r="IH351" s="1"/>
      <c r="II351" s="1"/>
      <c r="IJ351" s="1"/>
      <c r="IK351" s="1"/>
      <c r="IL351" s="1"/>
      <c r="IM351" s="1"/>
      <c r="IN351" s="1"/>
      <c r="IO351" s="1"/>
      <c r="IP351" s="1"/>
    </row>
    <row r="352" s="4" customFormat="1" ht="25.9" customHeight="1" spans="1:250">
      <c r="A352" s="76" t="s">
        <v>363</v>
      </c>
      <c r="B352" s="74">
        <v>2411</v>
      </c>
      <c r="C352" s="74">
        <v>825</v>
      </c>
      <c r="D352" s="75">
        <f t="shared" si="13"/>
        <v>-0.657818332642057</v>
      </c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  <c r="HF352" s="1"/>
      <c r="HG352" s="1"/>
      <c r="HH352" s="1"/>
      <c r="HI352" s="1"/>
      <c r="HJ352" s="1"/>
      <c r="HK352" s="1"/>
      <c r="HL352" s="1"/>
      <c r="HM352" s="1"/>
      <c r="HN352" s="1"/>
      <c r="HO352" s="1"/>
      <c r="HP352" s="1"/>
      <c r="HQ352" s="1"/>
      <c r="HR352" s="1"/>
      <c r="HS352" s="1"/>
      <c r="HT352" s="1"/>
      <c r="HU352" s="1"/>
      <c r="HV352" s="1"/>
      <c r="HW352" s="1"/>
      <c r="HX352" s="1"/>
      <c r="HY352" s="1"/>
      <c r="HZ352" s="1"/>
      <c r="IA352" s="1"/>
      <c r="IB352" s="1"/>
      <c r="IC352" s="1"/>
      <c r="ID352" s="1"/>
      <c r="IE352" s="1"/>
      <c r="IF352" s="1"/>
      <c r="IG352" s="1"/>
      <c r="IH352" s="1"/>
      <c r="II352" s="1"/>
      <c r="IJ352" s="1"/>
      <c r="IK352" s="1"/>
      <c r="IL352" s="1"/>
      <c r="IM352" s="1"/>
      <c r="IN352" s="1"/>
      <c r="IO352" s="1"/>
      <c r="IP352" s="1"/>
    </row>
    <row r="353" s="4" customFormat="1" ht="25.9" customHeight="1" spans="1:250">
      <c r="A353" s="72" t="s">
        <v>364</v>
      </c>
      <c r="B353" s="70">
        <v>90</v>
      </c>
      <c r="C353" s="70">
        <v>497</v>
      </c>
      <c r="D353" s="71">
        <f t="shared" si="13"/>
        <v>4.52222222222222</v>
      </c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  <c r="HF353" s="1"/>
      <c r="HG353" s="1"/>
      <c r="HH353" s="1"/>
      <c r="HI353" s="1"/>
      <c r="HJ353" s="1"/>
      <c r="HK353" s="1"/>
      <c r="HL353" s="1"/>
      <c r="HM353" s="1"/>
      <c r="HN353" s="1"/>
      <c r="HO353" s="1"/>
      <c r="HP353" s="1"/>
      <c r="HQ353" s="1"/>
      <c r="HR353" s="1"/>
      <c r="HS353" s="1"/>
      <c r="HT353" s="1"/>
      <c r="HU353" s="1"/>
      <c r="HV353" s="1"/>
      <c r="HW353" s="1"/>
      <c r="HX353" s="1"/>
      <c r="HY353" s="1"/>
      <c r="HZ353" s="1"/>
      <c r="IA353" s="1"/>
      <c r="IB353" s="1"/>
      <c r="IC353" s="1"/>
      <c r="ID353" s="1"/>
      <c r="IE353" s="1"/>
      <c r="IF353" s="1"/>
      <c r="IG353" s="1"/>
      <c r="IH353" s="1"/>
      <c r="II353" s="1"/>
      <c r="IJ353" s="1"/>
      <c r="IK353" s="1"/>
      <c r="IL353" s="1"/>
      <c r="IM353" s="1"/>
      <c r="IN353" s="1"/>
      <c r="IO353" s="1"/>
      <c r="IP353" s="1"/>
    </row>
    <row r="354" s="4" customFormat="1" ht="25.9" customHeight="1" spans="1:250">
      <c r="A354" s="73" t="s">
        <v>365</v>
      </c>
      <c r="B354" s="74">
        <v>90</v>
      </c>
      <c r="C354" s="74">
        <v>497</v>
      </c>
      <c r="D354" s="75">
        <f t="shared" si="13"/>
        <v>4.52222222222222</v>
      </c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  <c r="IE354" s="1"/>
      <c r="IF354" s="1"/>
      <c r="IG354" s="1"/>
      <c r="IH354" s="1"/>
      <c r="II354" s="1"/>
      <c r="IJ354" s="1"/>
      <c r="IK354" s="1"/>
      <c r="IL354" s="1"/>
      <c r="IM354" s="1"/>
      <c r="IN354" s="1"/>
      <c r="IO354" s="1"/>
      <c r="IP354" s="1"/>
    </row>
    <row r="355" s="4" customFormat="1" ht="25.9" customHeight="1" spans="1:250">
      <c r="A355" s="76" t="s">
        <v>366</v>
      </c>
      <c r="B355" s="74">
        <v>90</v>
      </c>
      <c r="C355" s="74">
        <v>497</v>
      </c>
      <c r="D355" s="75">
        <f t="shared" si="13"/>
        <v>4.52222222222222</v>
      </c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  <c r="HH355" s="1"/>
      <c r="HI355" s="1"/>
      <c r="HJ355" s="1"/>
      <c r="HK355" s="1"/>
      <c r="HL355" s="1"/>
      <c r="HM355" s="1"/>
      <c r="HN355" s="1"/>
      <c r="HO355" s="1"/>
      <c r="HP355" s="1"/>
      <c r="HQ355" s="1"/>
      <c r="HR355" s="1"/>
      <c r="HS355" s="1"/>
      <c r="HT355" s="1"/>
      <c r="HU355" s="1"/>
      <c r="HV355" s="1"/>
      <c r="HW355" s="1"/>
      <c r="HX355" s="1"/>
      <c r="HY355" s="1"/>
      <c r="HZ355" s="1"/>
      <c r="IA355" s="1"/>
      <c r="IB355" s="1"/>
      <c r="IC355" s="1"/>
      <c r="ID355" s="1"/>
      <c r="IE355" s="1"/>
      <c r="IF355" s="1"/>
      <c r="IG355" s="1"/>
      <c r="IH355" s="1"/>
      <c r="II355" s="1"/>
      <c r="IJ355" s="1"/>
      <c r="IK355" s="1"/>
      <c r="IL355" s="1"/>
      <c r="IM355" s="1"/>
      <c r="IN355" s="1"/>
      <c r="IO355" s="1"/>
      <c r="IP355" s="1"/>
    </row>
    <row r="356" s="4" customFormat="1" ht="25.9" customHeight="1" spans="1:250">
      <c r="A356" s="72" t="s">
        <v>367</v>
      </c>
      <c r="B356" s="70">
        <v>160</v>
      </c>
      <c r="C356" s="70">
        <v>116</v>
      </c>
      <c r="D356" s="71">
        <f t="shared" si="13"/>
        <v>-0.275</v>
      </c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  <c r="HJ356" s="1"/>
      <c r="HK356" s="1"/>
      <c r="HL356" s="1"/>
      <c r="HM356" s="1"/>
      <c r="HN356" s="1"/>
      <c r="HO356" s="1"/>
      <c r="HP356" s="1"/>
      <c r="HQ356" s="1"/>
      <c r="HR356" s="1"/>
      <c r="HS356" s="1"/>
      <c r="HT356" s="1"/>
      <c r="HU356" s="1"/>
      <c r="HV356" s="1"/>
      <c r="HW356" s="1"/>
      <c r="HX356" s="1"/>
      <c r="HY356" s="1"/>
      <c r="HZ356" s="1"/>
      <c r="IA356" s="1"/>
      <c r="IB356" s="1"/>
      <c r="IC356" s="1"/>
      <c r="ID356" s="1"/>
      <c r="IE356" s="1"/>
      <c r="IF356" s="1"/>
      <c r="IG356" s="1"/>
      <c r="IH356" s="1"/>
      <c r="II356" s="1"/>
      <c r="IJ356" s="1"/>
      <c r="IK356" s="1"/>
      <c r="IL356" s="1"/>
      <c r="IM356" s="1"/>
      <c r="IN356" s="1"/>
      <c r="IO356" s="1"/>
      <c r="IP356" s="1"/>
    </row>
    <row r="357" s="4" customFormat="1" ht="25.9" customHeight="1" spans="1:250">
      <c r="A357" s="73" t="s">
        <v>368</v>
      </c>
      <c r="B357" s="74">
        <v>15</v>
      </c>
      <c r="C357" s="74"/>
      <c r="D357" s="75">
        <f t="shared" si="13"/>
        <v>-1</v>
      </c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  <c r="HF357" s="1"/>
      <c r="HG357" s="1"/>
      <c r="HH357" s="1"/>
      <c r="HI357" s="1"/>
      <c r="HJ357" s="1"/>
      <c r="HK357" s="1"/>
      <c r="HL357" s="1"/>
      <c r="HM357" s="1"/>
      <c r="HN357" s="1"/>
      <c r="HO357" s="1"/>
      <c r="HP357" s="1"/>
      <c r="HQ357" s="1"/>
      <c r="HR357" s="1"/>
      <c r="HS357" s="1"/>
      <c r="HT357" s="1"/>
      <c r="HU357" s="1"/>
      <c r="HV357" s="1"/>
      <c r="HW357" s="1"/>
      <c r="HX357" s="1"/>
      <c r="HY357" s="1"/>
      <c r="HZ357" s="1"/>
      <c r="IA357" s="1"/>
      <c r="IB357" s="1"/>
      <c r="IC357" s="1"/>
      <c r="ID357" s="1"/>
      <c r="IE357" s="1"/>
      <c r="IF357" s="1"/>
      <c r="IG357" s="1"/>
      <c r="IH357" s="1"/>
      <c r="II357" s="1"/>
      <c r="IJ357" s="1"/>
      <c r="IK357" s="1"/>
      <c r="IL357" s="1"/>
      <c r="IM357" s="1"/>
      <c r="IN357" s="1"/>
      <c r="IO357" s="1"/>
      <c r="IP357" s="1"/>
    </row>
    <row r="358" s="4" customFormat="1" ht="25.9" customHeight="1" spans="1:250">
      <c r="A358" s="76" t="s">
        <v>369</v>
      </c>
      <c r="B358" s="74">
        <v>15</v>
      </c>
      <c r="C358" s="74"/>
      <c r="D358" s="75">
        <f t="shared" si="13"/>
        <v>-1</v>
      </c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  <c r="HF358" s="1"/>
      <c r="HG358" s="1"/>
      <c r="HH358" s="1"/>
      <c r="HI358" s="1"/>
      <c r="HJ358" s="1"/>
      <c r="HK358" s="1"/>
      <c r="HL358" s="1"/>
      <c r="HM358" s="1"/>
      <c r="HN358" s="1"/>
      <c r="HO358" s="1"/>
      <c r="HP358" s="1"/>
      <c r="HQ358" s="1"/>
      <c r="HR358" s="1"/>
      <c r="HS358" s="1"/>
      <c r="HT358" s="1"/>
      <c r="HU358" s="1"/>
      <c r="HV358" s="1"/>
      <c r="HW358" s="1"/>
      <c r="HX358" s="1"/>
      <c r="HY358" s="1"/>
      <c r="HZ358" s="1"/>
      <c r="IA358" s="1"/>
      <c r="IB358" s="1"/>
      <c r="IC358" s="1"/>
      <c r="ID358" s="1"/>
      <c r="IE358" s="1"/>
      <c r="IF358" s="1"/>
      <c r="IG358" s="1"/>
      <c r="IH358" s="1"/>
      <c r="II358" s="1"/>
      <c r="IJ358" s="1"/>
      <c r="IK358" s="1"/>
      <c r="IL358" s="1"/>
      <c r="IM358" s="1"/>
      <c r="IN358" s="1"/>
      <c r="IO358" s="1"/>
      <c r="IP358" s="1"/>
    </row>
    <row r="359" s="4" customFormat="1" ht="25.9" customHeight="1" spans="1:250">
      <c r="A359" s="73" t="s">
        <v>370</v>
      </c>
      <c r="B359" s="74">
        <v>145</v>
      </c>
      <c r="C359" s="74">
        <v>20</v>
      </c>
      <c r="D359" s="75">
        <f t="shared" si="13"/>
        <v>-0.862068965517241</v>
      </c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  <c r="HJ359" s="1"/>
      <c r="HK359" s="1"/>
      <c r="HL359" s="1"/>
      <c r="HM359" s="1"/>
      <c r="HN359" s="1"/>
      <c r="HO359" s="1"/>
      <c r="HP359" s="1"/>
      <c r="HQ359" s="1"/>
      <c r="HR359" s="1"/>
      <c r="HS359" s="1"/>
      <c r="HT359" s="1"/>
      <c r="HU359" s="1"/>
      <c r="HV359" s="1"/>
      <c r="HW359" s="1"/>
      <c r="HX359" s="1"/>
      <c r="HY359" s="1"/>
      <c r="HZ359" s="1"/>
      <c r="IA359" s="1"/>
      <c r="IB359" s="1"/>
      <c r="IC359" s="1"/>
      <c r="ID359" s="1"/>
      <c r="IE359" s="1"/>
      <c r="IF359" s="1"/>
      <c r="IG359" s="1"/>
      <c r="IH359" s="1"/>
      <c r="II359" s="1"/>
      <c r="IJ359" s="1"/>
      <c r="IK359" s="1"/>
      <c r="IL359" s="1"/>
      <c r="IM359" s="1"/>
      <c r="IN359" s="1"/>
      <c r="IO359" s="1"/>
      <c r="IP359" s="1"/>
    </row>
    <row r="360" s="4" customFormat="1" ht="25.9" customHeight="1" spans="1:250">
      <c r="A360" s="76" t="s">
        <v>371</v>
      </c>
      <c r="B360" s="74">
        <v>140</v>
      </c>
      <c r="C360" s="74">
        <v>20</v>
      </c>
      <c r="D360" s="75">
        <f t="shared" si="13"/>
        <v>-0.857142857142857</v>
      </c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  <c r="IF360" s="1"/>
      <c r="IG360" s="1"/>
      <c r="IH360" s="1"/>
      <c r="II360" s="1"/>
      <c r="IJ360" s="1"/>
      <c r="IK360" s="1"/>
      <c r="IL360" s="1"/>
      <c r="IM360" s="1"/>
      <c r="IN360" s="1"/>
      <c r="IO360" s="1"/>
      <c r="IP360" s="1"/>
    </row>
    <row r="361" s="4" customFormat="1" ht="25.9" customHeight="1" spans="1:250">
      <c r="A361" s="76" t="s">
        <v>372</v>
      </c>
      <c r="B361" s="74">
        <v>5</v>
      </c>
      <c r="C361" s="74"/>
      <c r="D361" s="75">
        <f t="shared" si="13"/>
        <v>-1</v>
      </c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  <c r="HJ361" s="1"/>
      <c r="HK361" s="1"/>
      <c r="HL361" s="1"/>
      <c r="HM361" s="1"/>
      <c r="HN361" s="1"/>
      <c r="HO361" s="1"/>
      <c r="HP361" s="1"/>
      <c r="HQ361" s="1"/>
      <c r="HR361" s="1"/>
      <c r="HS361" s="1"/>
      <c r="HT361" s="1"/>
      <c r="HU361" s="1"/>
      <c r="HV361" s="1"/>
      <c r="HW361" s="1"/>
      <c r="HX361" s="1"/>
      <c r="HY361" s="1"/>
      <c r="HZ361" s="1"/>
      <c r="IA361" s="1"/>
      <c r="IB361" s="1"/>
      <c r="IC361" s="1"/>
      <c r="ID361" s="1"/>
      <c r="IE361" s="1"/>
      <c r="IF361" s="1"/>
      <c r="IG361" s="1"/>
      <c r="IH361" s="1"/>
      <c r="II361" s="1"/>
      <c r="IJ361" s="1"/>
      <c r="IK361" s="1"/>
      <c r="IL361" s="1"/>
      <c r="IM361" s="1"/>
      <c r="IN361" s="1"/>
      <c r="IO361" s="1"/>
      <c r="IP361" s="1"/>
    </row>
    <row r="362" s="4" customFormat="1" ht="25.9" customHeight="1" spans="1:250">
      <c r="A362" s="73" t="s">
        <v>453</v>
      </c>
      <c r="B362" s="74"/>
      <c r="C362" s="74">
        <v>96</v>
      </c>
      <c r="D362" s="7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  <c r="IF362" s="1"/>
      <c r="IG362" s="1"/>
      <c r="IH362" s="1"/>
      <c r="II362" s="1"/>
      <c r="IJ362" s="1"/>
      <c r="IK362" s="1"/>
      <c r="IL362" s="1"/>
      <c r="IM362" s="1"/>
      <c r="IN362" s="1"/>
      <c r="IO362" s="1"/>
      <c r="IP362" s="1"/>
    </row>
    <row r="363" s="4" customFormat="1" ht="25.9" customHeight="1" spans="1:250">
      <c r="A363" s="76" t="s">
        <v>453</v>
      </c>
      <c r="B363" s="74"/>
      <c r="C363" s="74">
        <v>96</v>
      </c>
      <c r="D363" s="7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  <c r="HH363" s="1"/>
      <c r="HI363" s="1"/>
      <c r="HJ363" s="1"/>
      <c r="HK363" s="1"/>
      <c r="HL363" s="1"/>
      <c r="HM363" s="1"/>
      <c r="HN363" s="1"/>
      <c r="HO363" s="1"/>
      <c r="HP363" s="1"/>
      <c r="HQ363" s="1"/>
      <c r="HR363" s="1"/>
      <c r="HS363" s="1"/>
      <c r="HT363" s="1"/>
      <c r="HU363" s="1"/>
      <c r="HV363" s="1"/>
      <c r="HW363" s="1"/>
      <c r="HX363" s="1"/>
      <c r="HY363" s="1"/>
      <c r="HZ363" s="1"/>
      <c r="IA363" s="1"/>
      <c r="IB363" s="1"/>
      <c r="IC363" s="1"/>
      <c r="ID363" s="1"/>
      <c r="IE363" s="1"/>
      <c r="IF363" s="1"/>
      <c r="IG363" s="1"/>
      <c r="IH363" s="1"/>
      <c r="II363" s="1"/>
      <c r="IJ363" s="1"/>
      <c r="IK363" s="1"/>
      <c r="IL363" s="1"/>
      <c r="IM363" s="1"/>
      <c r="IN363" s="1"/>
      <c r="IO363" s="1"/>
      <c r="IP363" s="1"/>
    </row>
    <row r="364" s="4" customFormat="1" ht="25.9" customHeight="1" spans="1:250">
      <c r="A364" s="72" t="s">
        <v>373</v>
      </c>
      <c r="B364" s="70">
        <v>52</v>
      </c>
      <c r="C364" s="70">
        <v>31</v>
      </c>
      <c r="D364" s="71">
        <f t="shared" ref="D364:D382" si="14">(C364-B364)/B364</f>
        <v>-0.403846153846154</v>
      </c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  <c r="HJ364" s="1"/>
      <c r="HK364" s="1"/>
      <c r="HL364" s="1"/>
      <c r="HM364" s="1"/>
      <c r="HN364" s="1"/>
      <c r="HO364" s="1"/>
      <c r="HP364" s="1"/>
      <c r="HQ364" s="1"/>
      <c r="HR364" s="1"/>
      <c r="HS364" s="1"/>
      <c r="HT364" s="1"/>
      <c r="HU364" s="1"/>
      <c r="HV364" s="1"/>
      <c r="HW364" s="1"/>
      <c r="HX364" s="1"/>
      <c r="HY364" s="1"/>
      <c r="HZ364" s="1"/>
      <c r="IA364" s="1"/>
      <c r="IB364" s="1"/>
      <c r="IC364" s="1"/>
      <c r="ID364" s="1"/>
      <c r="IE364" s="1"/>
      <c r="IF364" s="1"/>
      <c r="IG364" s="1"/>
      <c r="IH364" s="1"/>
      <c r="II364" s="1"/>
      <c r="IJ364" s="1"/>
      <c r="IK364" s="1"/>
      <c r="IL364" s="1"/>
      <c r="IM364" s="1"/>
      <c r="IN364" s="1"/>
      <c r="IO364" s="1"/>
      <c r="IP364" s="1"/>
    </row>
    <row r="365" s="4" customFormat="1" ht="25.9" customHeight="1" spans="1:250">
      <c r="A365" s="73" t="s">
        <v>374</v>
      </c>
      <c r="B365" s="74">
        <v>48</v>
      </c>
      <c r="C365" s="74">
        <v>31</v>
      </c>
      <c r="D365" s="75">
        <f t="shared" si="14"/>
        <v>-0.354166666666667</v>
      </c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  <c r="HJ365" s="1"/>
      <c r="HK365" s="1"/>
      <c r="HL365" s="1"/>
      <c r="HM365" s="1"/>
      <c r="HN365" s="1"/>
      <c r="HO365" s="1"/>
      <c r="HP365" s="1"/>
      <c r="HQ365" s="1"/>
      <c r="HR365" s="1"/>
      <c r="HS365" s="1"/>
      <c r="HT365" s="1"/>
      <c r="HU365" s="1"/>
      <c r="HV365" s="1"/>
      <c r="HW365" s="1"/>
      <c r="HX365" s="1"/>
      <c r="HY365" s="1"/>
      <c r="HZ365" s="1"/>
      <c r="IA365" s="1"/>
      <c r="IB365" s="1"/>
      <c r="IC365" s="1"/>
      <c r="ID365" s="1"/>
      <c r="IE365" s="1"/>
      <c r="IF365" s="1"/>
      <c r="IG365" s="1"/>
      <c r="IH365" s="1"/>
      <c r="II365" s="1"/>
      <c r="IJ365" s="1"/>
      <c r="IK365" s="1"/>
      <c r="IL365" s="1"/>
      <c r="IM365" s="1"/>
      <c r="IN365" s="1"/>
      <c r="IO365" s="1"/>
      <c r="IP365" s="1"/>
    </row>
    <row r="366" s="4" customFormat="1" ht="25.9" customHeight="1" spans="1:250">
      <c r="A366" s="76" t="s">
        <v>375</v>
      </c>
      <c r="B366" s="74">
        <v>48</v>
      </c>
      <c r="C366" s="74">
        <v>31</v>
      </c>
      <c r="D366" s="75">
        <f t="shared" si="14"/>
        <v>-0.354166666666667</v>
      </c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  <c r="HF366" s="1"/>
      <c r="HG366" s="1"/>
      <c r="HH366" s="1"/>
      <c r="HI366" s="1"/>
      <c r="HJ366" s="1"/>
      <c r="HK366" s="1"/>
      <c r="HL366" s="1"/>
      <c r="HM366" s="1"/>
      <c r="HN366" s="1"/>
      <c r="HO366" s="1"/>
      <c r="HP366" s="1"/>
      <c r="HQ366" s="1"/>
      <c r="HR366" s="1"/>
      <c r="HS366" s="1"/>
      <c r="HT366" s="1"/>
      <c r="HU366" s="1"/>
      <c r="HV366" s="1"/>
      <c r="HW366" s="1"/>
      <c r="HX366" s="1"/>
      <c r="HY366" s="1"/>
      <c r="HZ366" s="1"/>
      <c r="IA366" s="1"/>
      <c r="IB366" s="1"/>
      <c r="IC366" s="1"/>
      <c r="ID366" s="1"/>
      <c r="IE366" s="1"/>
      <c r="IF366" s="1"/>
      <c r="IG366" s="1"/>
      <c r="IH366" s="1"/>
      <c r="II366" s="1"/>
      <c r="IJ366" s="1"/>
      <c r="IK366" s="1"/>
      <c r="IL366" s="1"/>
      <c r="IM366" s="1"/>
      <c r="IN366" s="1"/>
      <c r="IO366" s="1"/>
      <c r="IP366" s="1"/>
    </row>
    <row r="367" s="4" customFormat="1" ht="25.9" customHeight="1" spans="1:250">
      <c r="A367" s="73" t="s">
        <v>376</v>
      </c>
      <c r="B367" s="74">
        <v>4</v>
      </c>
      <c r="C367" s="74"/>
      <c r="D367" s="75">
        <f t="shared" si="14"/>
        <v>-1</v>
      </c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  <c r="HH367" s="1"/>
      <c r="HI367" s="1"/>
      <c r="HJ367" s="1"/>
      <c r="HK367" s="1"/>
      <c r="HL367" s="1"/>
      <c r="HM367" s="1"/>
      <c r="HN367" s="1"/>
      <c r="HO367" s="1"/>
      <c r="HP367" s="1"/>
      <c r="HQ367" s="1"/>
      <c r="HR367" s="1"/>
      <c r="HS367" s="1"/>
      <c r="HT367" s="1"/>
      <c r="HU367" s="1"/>
      <c r="HV367" s="1"/>
      <c r="HW367" s="1"/>
      <c r="HX367" s="1"/>
      <c r="HY367" s="1"/>
      <c r="HZ367" s="1"/>
      <c r="IA367" s="1"/>
      <c r="IB367" s="1"/>
      <c r="IC367" s="1"/>
      <c r="ID367" s="1"/>
      <c r="IE367" s="1"/>
      <c r="IF367" s="1"/>
      <c r="IG367" s="1"/>
      <c r="IH367" s="1"/>
      <c r="II367" s="1"/>
      <c r="IJ367" s="1"/>
      <c r="IK367" s="1"/>
      <c r="IL367" s="1"/>
      <c r="IM367" s="1"/>
      <c r="IN367" s="1"/>
      <c r="IO367" s="1"/>
      <c r="IP367" s="1"/>
    </row>
    <row r="368" s="4" customFormat="1" ht="25.9" customHeight="1" spans="1:250">
      <c r="A368" s="76" t="s">
        <v>376</v>
      </c>
      <c r="B368" s="74">
        <v>4</v>
      </c>
      <c r="C368" s="74"/>
      <c r="D368" s="75">
        <f t="shared" si="14"/>
        <v>-1</v>
      </c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  <c r="IE368" s="1"/>
      <c r="IF368" s="1"/>
      <c r="IG368" s="1"/>
      <c r="IH368" s="1"/>
      <c r="II368" s="1"/>
      <c r="IJ368" s="1"/>
      <c r="IK368" s="1"/>
      <c r="IL368" s="1"/>
      <c r="IM368" s="1"/>
      <c r="IN368" s="1"/>
      <c r="IO368" s="1"/>
      <c r="IP368" s="1"/>
    </row>
    <row r="369" s="4" customFormat="1" ht="25.9" customHeight="1" spans="1:250">
      <c r="A369" s="72" t="s">
        <v>377</v>
      </c>
      <c r="B369" s="70">
        <v>6721</v>
      </c>
      <c r="C369" s="70">
        <v>1235</v>
      </c>
      <c r="D369" s="71">
        <f t="shared" si="14"/>
        <v>-0.816247582205029</v>
      </c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  <c r="HH369" s="1"/>
      <c r="HI369" s="1"/>
      <c r="HJ369" s="1"/>
      <c r="HK369" s="1"/>
      <c r="HL369" s="1"/>
      <c r="HM369" s="1"/>
      <c r="HN369" s="1"/>
      <c r="HO369" s="1"/>
      <c r="HP369" s="1"/>
      <c r="HQ369" s="1"/>
      <c r="HR369" s="1"/>
      <c r="HS369" s="1"/>
      <c r="HT369" s="1"/>
      <c r="HU369" s="1"/>
      <c r="HV369" s="1"/>
      <c r="HW369" s="1"/>
      <c r="HX369" s="1"/>
      <c r="HY369" s="1"/>
      <c r="HZ369" s="1"/>
      <c r="IA369" s="1"/>
      <c r="IB369" s="1"/>
      <c r="IC369" s="1"/>
      <c r="ID369" s="1"/>
      <c r="IE369" s="1"/>
      <c r="IF369" s="1"/>
      <c r="IG369" s="1"/>
      <c r="IH369" s="1"/>
      <c r="II369" s="1"/>
      <c r="IJ369" s="1"/>
      <c r="IK369" s="1"/>
      <c r="IL369" s="1"/>
      <c r="IM369" s="1"/>
      <c r="IN369" s="1"/>
      <c r="IO369" s="1"/>
      <c r="IP369" s="1"/>
    </row>
    <row r="370" s="4" customFormat="1" ht="25.9" customHeight="1" spans="1:250">
      <c r="A370" s="73" t="s">
        <v>378</v>
      </c>
      <c r="B370" s="74">
        <v>6461</v>
      </c>
      <c r="C370" s="74">
        <v>1235</v>
      </c>
      <c r="D370" s="75">
        <f t="shared" si="14"/>
        <v>-0.808853118712274</v>
      </c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A370" s="1"/>
      <c r="IB370" s="1"/>
      <c r="IC370" s="1"/>
      <c r="ID370" s="1"/>
      <c r="IE370" s="1"/>
      <c r="IF370" s="1"/>
      <c r="IG370" s="1"/>
      <c r="IH370" s="1"/>
      <c r="II370" s="1"/>
      <c r="IJ370" s="1"/>
      <c r="IK370" s="1"/>
      <c r="IL370" s="1"/>
      <c r="IM370" s="1"/>
      <c r="IN370" s="1"/>
      <c r="IO370" s="1"/>
      <c r="IP370" s="1"/>
    </row>
    <row r="371" s="4" customFormat="1" ht="25.9" customHeight="1" spans="1:250">
      <c r="A371" s="76" t="s">
        <v>99</v>
      </c>
      <c r="B371" s="74">
        <v>469</v>
      </c>
      <c r="C371" s="74">
        <v>535</v>
      </c>
      <c r="D371" s="75">
        <f t="shared" si="14"/>
        <v>0.140724946695096</v>
      </c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  <c r="HH371" s="1"/>
      <c r="HI371" s="1"/>
      <c r="HJ371" s="1"/>
      <c r="HK371" s="1"/>
      <c r="HL371" s="1"/>
      <c r="HM371" s="1"/>
      <c r="HN371" s="1"/>
      <c r="HO371" s="1"/>
      <c r="HP371" s="1"/>
      <c r="HQ371" s="1"/>
      <c r="HR371" s="1"/>
      <c r="HS371" s="1"/>
      <c r="HT371" s="1"/>
      <c r="HU371" s="1"/>
      <c r="HV371" s="1"/>
      <c r="HW371" s="1"/>
      <c r="HX371" s="1"/>
      <c r="HY371" s="1"/>
      <c r="HZ371" s="1"/>
      <c r="IA371" s="1"/>
      <c r="IB371" s="1"/>
      <c r="IC371" s="1"/>
      <c r="ID371" s="1"/>
      <c r="IE371" s="1"/>
      <c r="IF371" s="1"/>
      <c r="IG371" s="1"/>
      <c r="IH371" s="1"/>
      <c r="II371" s="1"/>
      <c r="IJ371" s="1"/>
      <c r="IK371" s="1"/>
      <c r="IL371" s="1"/>
      <c r="IM371" s="1"/>
      <c r="IN371" s="1"/>
      <c r="IO371" s="1"/>
      <c r="IP371" s="1"/>
    </row>
    <row r="372" s="4" customFormat="1" ht="25.9" customHeight="1" spans="1:250">
      <c r="A372" s="76" t="s">
        <v>170</v>
      </c>
      <c r="B372" s="74">
        <v>62</v>
      </c>
      <c r="C372" s="74"/>
      <c r="D372" s="75">
        <f t="shared" si="14"/>
        <v>-1</v>
      </c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  <c r="HH372" s="1"/>
      <c r="HI372" s="1"/>
      <c r="HJ372" s="1"/>
      <c r="HK372" s="1"/>
      <c r="HL372" s="1"/>
      <c r="HM372" s="1"/>
      <c r="HN372" s="1"/>
      <c r="HO372" s="1"/>
      <c r="HP372" s="1"/>
      <c r="HQ372" s="1"/>
      <c r="HR372" s="1"/>
      <c r="HS372" s="1"/>
      <c r="HT372" s="1"/>
      <c r="HU372" s="1"/>
      <c r="HV372" s="1"/>
      <c r="HW372" s="1"/>
      <c r="HX372" s="1"/>
      <c r="HY372" s="1"/>
      <c r="HZ372" s="1"/>
      <c r="IA372" s="1"/>
      <c r="IB372" s="1"/>
      <c r="IC372" s="1"/>
      <c r="ID372" s="1"/>
      <c r="IE372" s="1"/>
      <c r="IF372" s="1"/>
      <c r="IG372" s="1"/>
      <c r="IH372" s="1"/>
      <c r="II372" s="1"/>
      <c r="IJ372" s="1"/>
      <c r="IK372" s="1"/>
      <c r="IL372" s="1"/>
      <c r="IM372" s="1"/>
      <c r="IN372" s="1"/>
      <c r="IO372" s="1"/>
      <c r="IP372" s="1"/>
    </row>
    <row r="373" s="4" customFormat="1" ht="25.9" customHeight="1" spans="1:250">
      <c r="A373" s="76" t="s">
        <v>379</v>
      </c>
      <c r="B373" s="74">
        <v>4994</v>
      </c>
      <c r="C373" s="74">
        <v>547</v>
      </c>
      <c r="D373" s="75">
        <f t="shared" si="14"/>
        <v>-0.89046856227473</v>
      </c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  <c r="IE373" s="1"/>
      <c r="IF373" s="1"/>
      <c r="IG373" s="1"/>
      <c r="IH373" s="1"/>
      <c r="II373" s="1"/>
      <c r="IJ373" s="1"/>
      <c r="IK373" s="1"/>
      <c r="IL373" s="1"/>
      <c r="IM373" s="1"/>
      <c r="IN373" s="1"/>
      <c r="IO373" s="1"/>
      <c r="IP373" s="1"/>
    </row>
    <row r="374" s="4" customFormat="1" ht="25.9" customHeight="1" spans="1:250">
      <c r="A374" s="76" t="s">
        <v>380</v>
      </c>
      <c r="B374" s="74">
        <v>29</v>
      </c>
      <c r="C374" s="74">
        <v>78</v>
      </c>
      <c r="D374" s="75">
        <f t="shared" si="14"/>
        <v>1.68965517241379</v>
      </c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  <c r="IE374" s="1"/>
      <c r="IF374" s="1"/>
      <c r="IG374" s="1"/>
      <c r="IH374" s="1"/>
      <c r="II374" s="1"/>
      <c r="IJ374" s="1"/>
      <c r="IK374" s="1"/>
      <c r="IL374" s="1"/>
      <c r="IM374" s="1"/>
      <c r="IN374" s="1"/>
      <c r="IO374" s="1"/>
      <c r="IP374" s="1"/>
    </row>
    <row r="375" s="4" customFormat="1" ht="25.9" customHeight="1" spans="1:250">
      <c r="A375" s="76" t="s">
        <v>381</v>
      </c>
      <c r="B375" s="74">
        <v>82</v>
      </c>
      <c r="C375" s="74"/>
      <c r="D375" s="75">
        <f t="shared" si="14"/>
        <v>-1</v>
      </c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  <c r="HF375" s="1"/>
      <c r="HG375" s="1"/>
      <c r="HH375" s="1"/>
      <c r="HI375" s="1"/>
      <c r="HJ375" s="1"/>
      <c r="HK375" s="1"/>
      <c r="HL375" s="1"/>
      <c r="HM375" s="1"/>
      <c r="HN375" s="1"/>
      <c r="HO375" s="1"/>
      <c r="HP375" s="1"/>
      <c r="HQ375" s="1"/>
      <c r="HR375" s="1"/>
      <c r="HS375" s="1"/>
      <c r="HT375" s="1"/>
      <c r="HU375" s="1"/>
      <c r="HV375" s="1"/>
      <c r="HW375" s="1"/>
      <c r="HX375" s="1"/>
      <c r="HY375" s="1"/>
      <c r="HZ375" s="1"/>
      <c r="IA375" s="1"/>
      <c r="IB375" s="1"/>
      <c r="IC375" s="1"/>
      <c r="ID375" s="1"/>
      <c r="IE375" s="1"/>
      <c r="IF375" s="1"/>
      <c r="IG375" s="1"/>
      <c r="IH375" s="1"/>
      <c r="II375" s="1"/>
      <c r="IJ375" s="1"/>
      <c r="IK375" s="1"/>
      <c r="IL375" s="1"/>
      <c r="IM375" s="1"/>
      <c r="IN375" s="1"/>
      <c r="IO375" s="1"/>
      <c r="IP375" s="1"/>
    </row>
    <row r="376" s="4" customFormat="1" ht="25.9" customHeight="1" spans="1:250">
      <c r="A376" s="76" t="s">
        <v>382</v>
      </c>
      <c r="B376" s="74">
        <v>825</v>
      </c>
      <c r="C376" s="74">
        <v>75</v>
      </c>
      <c r="D376" s="75">
        <f t="shared" si="14"/>
        <v>-0.909090909090909</v>
      </c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  <c r="HF376" s="1"/>
      <c r="HG376" s="1"/>
      <c r="HH376" s="1"/>
      <c r="HI376" s="1"/>
      <c r="HJ376" s="1"/>
      <c r="HK376" s="1"/>
      <c r="HL376" s="1"/>
      <c r="HM376" s="1"/>
      <c r="HN376" s="1"/>
      <c r="HO376" s="1"/>
      <c r="HP376" s="1"/>
      <c r="HQ376" s="1"/>
      <c r="HR376" s="1"/>
      <c r="HS376" s="1"/>
      <c r="HT376" s="1"/>
      <c r="HU376" s="1"/>
      <c r="HV376" s="1"/>
      <c r="HW376" s="1"/>
      <c r="HX376" s="1"/>
      <c r="HY376" s="1"/>
      <c r="HZ376" s="1"/>
      <c r="IA376" s="1"/>
      <c r="IB376" s="1"/>
      <c r="IC376" s="1"/>
      <c r="ID376" s="1"/>
      <c r="IE376" s="1"/>
      <c r="IF376" s="1"/>
      <c r="IG376" s="1"/>
      <c r="IH376" s="1"/>
      <c r="II376" s="1"/>
      <c r="IJ376" s="1"/>
      <c r="IK376" s="1"/>
      <c r="IL376" s="1"/>
      <c r="IM376" s="1"/>
      <c r="IN376" s="1"/>
      <c r="IO376" s="1"/>
      <c r="IP376" s="1"/>
    </row>
    <row r="377" s="4" customFormat="1" ht="25.9" customHeight="1" spans="1:250">
      <c r="A377" s="73" t="s">
        <v>383</v>
      </c>
      <c r="B377" s="74">
        <v>260</v>
      </c>
      <c r="C377" s="74"/>
      <c r="D377" s="75">
        <f t="shared" si="14"/>
        <v>-1</v>
      </c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</row>
    <row r="378" s="4" customFormat="1" ht="25.9" customHeight="1" spans="1:250">
      <c r="A378" s="76" t="s">
        <v>383</v>
      </c>
      <c r="B378" s="74">
        <v>260</v>
      </c>
      <c r="C378" s="74"/>
      <c r="D378" s="75">
        <f t="shared" si="14"/>
        <v>-1</v>
      </c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  <c r="HF378" s="1"/>
      <c r="HG378" s="1"/>
      <c r="HH378" s="1"/>
      <c r="HI378" s="1"/>
      <c r="HJ378" s="1"/>
      <c r="HK378" s="1"/>
      <c r="HL378" s="1"/>
      <c r="HM378" s="1"/>
      <c r="HN378" s="1"/>
      <c r="HO378" s="1"/>
      <c r="HP378" s="1"/>
      <c r="HQ378" s="1"/>
      <c r="HR378" s="1"/>
      <c r="HS378" s="1"/>
      <c r="HT378" s="1"/>
      <c r="HU378" s="1"/>
      <c r="HV378" s="1"/>
      <c r="HW378" s="1"/>
      <c r="HX378" s="1"/>
      <c r="HY378" s="1"/>
      <c r="HZ378" s="1"/>
      <c r="IA378" s="1"/>
      <c r="IB378" s="1"/>
      <c r="IC378" s="1"/>
      <c r="ID378" s="1"/>
      <c r="IE378" s="1"/>
      <c r="IF378" s="1"/>
      <c r="IG378" s="1"/>
      <c r="IH378" s="1"/>
      <c r="II378" s="1"/>
      <c r="IJ378" s="1"/>
      <c r="IK378" s="1"/>
      <c r="IL378" s="1"/>
      <c r="IM378" s="1"/>
      <c r="IN378" s="1"/>
      <c r="IO378" s="1"/>
      <c r="IP378" s="1"/>
    </row>
    <row r="379" s="4" customFormat="1" ht="25.9" customHeight="1" spans="1:250">
      <c r="A379" s="72" t="s">
        <v>384</v>
      </c>
      <c r="B379" s="70">
        <v>12396</v>
      </c>
      <c r="C379" s="70">
        <v>12833</v>
      </c>
      <c r="D379" s="71">
        <f t="shared" si="14"/>
        <v>0.0352533075185544</v>
      </c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HX379" s="1"/>
      <c r="HY379" s="1"/>
      <c r="HZ379" s="1"/>
      <c r="IA379" s="1"/>
      <c r="IB379" s="1"/>
      <c r="IC379" s="1"/>
      <c r="ID379" s="1"/>
      <c r="IE379" s="1"/>
      <c r="IF379" s="1"/>
      <c r="IG379" s="1"/>
      <c r="IH379" s="1"/>
      <c r="II379" s="1"/>
      <c r="IJ379" s="1"/>
      <c r="IK379" s="1"/>
      <c r="IL379" s="1"/>
      <c r="IM379" s="1"/>
      <c r="IN379" s="1"/>
      <c r="IO379" s="1"/>
      <c r="IP379" s="1"/>
    </row>
    <row r="380" s="4" customFormat="1" ht="25.9" customHeight="1" spans="1:250">
      <c r="A380" s="73" t="s">
        <v>385</v>
      </c>
      <c r="B380" s="74">
        <v>1712</v>
      </c>
      <c r="C380" s="74">
        <v>1603</v>
      </c>
      <c r="D380" s="75">
        <f t="shared" si="14"/>
        <v>-0.0636682242990654</v>
      </c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  <c r="HH380" s="1"/>
      <c r="HI380" s="1"/>
      <c r="HJ380" s="1"/>
      <c r="HK380" s="1"/>
      <c r="HL380" s="1"/>
      <c r="HM380" s="1"/>
      <c r="HN380" s="1"/>
      <c r="HO380" s="1"/>
      <c r="HP380" s="1"/>
      <c r="HQ380" s="1"/>
      <c r="HR380" s="1"/>
      <c r="HS380" s="1"/>
      <c r="HT380" s="1"/>
      <c r="HU380" s="1"/>
      <c r="HV380" s="1"/>
      <c r="HW380" s="1"/>
      <c r="HX380" s="1"/>
      <c r="HY380" s="1"/>
      <c r="HZ380" s="1"/>
      <c r="IA380" s="1"/>
      <c r="IB380" s="1"/>
      <c r="IC380" s="1"/>
      <c r="ID380" s="1"/>
      <c r="IE380" s="1"/>
      <c r="IF380" s="1"/>
      <c r="IG380" s="1"/>
      <c r="IH380" s="1"/>
      <c r="II380" s="1"/>
      <c r="IJ380" s="1"/>
      <c r="IK380" s="1"/>
      <c r="IL380" s="1"/>
      <c r="IM380" s="1"/>
      <c r="IN380" s="1"/>
      <c r="IO380" s="1"/>
      <c r="IP380" s="1"/>
    </row>
    <row r="381" s="4" customFormat="1" ht="25.9" customHeight="1" spans="1:250">
      <c r="A381" s="76" t="s">
        <v>386</v>
      </c>
      <c r="B381" s="74">
        <v>15</v>
      </c>
      <c r="C381" s="74">
        <v>4</v>
      </c>
      <c r="D381" s="75">
        <f t="shared" si="14"/>
        <v>-0.733333333333333</v>
      </c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  <c r="HJ381" s="1"/>
      <c r="HK381" s="1"/>
      <c r="HL381" s="1"/>
      <c r="HM381" s="1"/>
      <c r="HN381" s="1"/>
      <c r="HO381" s="1"/>
      <c r="HP381" s="1"/>
      <c r="HQ381" s="1"/>
      <c r="HR381" s="1"/>
      <c r="HS381" s="1"/>
      <c r="HT381" s="1"/>
      <c r="HU381" s="1"/>
      <c r="HV381" s="1"/>
      <c r="HW381" s="1"/>
      <c r="HX381" s="1"/>
      <c r="HY381" s="1"/>
      <c r="HZ381" s="1"/>
      <c r="IA381" s="1"/>
      <c r="IB381" s="1"/>
      <c r="IC381" s="1"/>
      <c r="ID381" s="1"/>
      <c r="IE381" s="1"/>
      <c r="IF381" s="1"/>
      <c r="IG381" s="1"/>
      <c r="IH381" s="1"/>
      <c r="II381" s="1"/>
      <c r="IJ381" s="1"/>
      <c r="IK381" s="1"/>
      <c r="IL381" s="1"/>
      <c r="IM381" s="1"/>
      <c r="IN381" s="1"/>
      <c r="IO381" s="1"/>
      <c r="IP381" s="1"/>
    </row>
    <row r="382" s="4" customFormat="1" ht="25.9" customHeight="1" spans="1:250">
      <c r="A382" s="76" t="s">
        <v>387</v>
      </c>
      <c r="B382" s="74">
        <v>1590</v>
      </c>
      <c r="C382" s="74">
        <v>1507</v>
      </c>
      <c r="D382" s="75">
        <f t="shared" si="14"/>
        <v>-0.0522012578616352</v>
      </c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  <c r="HF382" s="1"/>
      <c r="HG382" s="1"/>
      <c r="HH382" s="1"/>
      <c r="HI382" s="1"/>
      <c r="HJ382" s="1"/>
      <c r="HK382" s="1"/>
      <c r="HL382" s="1"/>
      <c r="HM382" s="1"/>
      <c r="HN382" s="1"/>
      <c r="HO382" s="1"/>
      <c r="HP382" s="1"/>
      <c r="HQ382" s="1"/>
      <c r="HR382" s="1"/>
      <c r="HS382" s="1"/>
      <c r="HT382" s="1"/>
      <c r="HU382" s="1"/>
      <c r="HV382" s="1"/>
      <c r="HW382" s="1"/>
      <c r="HX382" s="1"/>
      <c r="HY382" s="1"/>
      <c r="HZ382" s="1"/>
      <c r="IA382" s="1"/>
      <c r="IB382" s="1"/>
      <c r="IC382" s="1"/>
      <c r="ID382" s="1"/>
      <c r="IE382" s="1"/>
      <c r="IF382" s="1"/>
      <c r="IG382" s="1"/>
      <c r="IH382" s="1"/>
      <c r="II382" s="1"/>
      <c r="IJ382" s="1"/>
      <c r="IK382" s="1"/>
      <c r="IL382" s="1"/>
      <c r="IM382" s="1"/>
      <c r="IN382" s="1"/>
      <c r="IO382" s="1"/>
      <c r="IP382" s="1"/>
    </row>
    <row r="383" s="4" customFormat="1" ht="25.9" customHeight="1" spans="1:250">
      <c r="A383" s="76" t="s">
        <v>454</v>
      </c>
      <c r="B383" s="74"/>
      <c r="C383" s="74">
        <v>89</v>
      </c>
      <c r="D383" s="7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  <c r="HF383" s="1"/>
      <c r="HG383" s="1"/>
      <c r="HH383" s="1"/>
      <c r="HI383" s="1"/>
      <c r="HJ383" s="1"/>
      <c r="HK383" s="1"/>
      <c r="HL383" s="1"/>
      <c r="HM383" s="1"/>
      <c r="HN383" s="1"/>
      <c r="HO383" s="1"/>
      <c r="HP383" s="1"/>
      <c r="HQ383" s="1"/>
      <c r="HR383" s="1"/>
      <c r="HS383" s="1"/>
      <c r="HT383" s="1"/>
      <c r="HU383" s="1"/>
      <c r="HV383" s="1"/>
      <c r="HW383" s="1"/>
      <c r="HX383" s="1"/>
      <c r="HY383" s="1"/>
      <c r="HZ383" s="1"/>
      <c r="IA383" s="1"/>
      <c r="IB383" s="1"/>
      <c r="IC383" s="1"/>
      <c r="ID383" s="1"/>
      <c r="IE383" s="1"/>
      <c r="IF383" s="1"/>
      <c r="IG383" s="1"/>
      <c r="IH383" s="1"/>
      <c r="II383" s="1"/>
      <c r="IJ383" s="1"/>
      <c r="IK383" s="1"/>
      <c r="IL383" s="1"/>
      <c r="IM383" s="1"/>
      <c r="IN383" s="1"/>
      <c r="IO383" s="1"/>
      <c r="IP383" s="1"/>
    </row>
    <row r="384" s="4" customFormat="1" ht="25.9" customHeight="1" spans="1:250">
      <c r="A384" s="76" t="s">
        <v>388</v>
      </c>
      <c r="B384" s="74">
        <v>107</v>
      </c>
      <c r="C384" s="74">
        <v>3</v>
      </c>
      <c r="D384" s="75">
        <f t="shared" ref="D384:D394" si="15">(C384-B384)/B384</f>
        <v>-0.97196261682243</v>
      </c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  <c r="HF384" s="1"/>
      <c r="HG384" s="1"/>
      <c r="HH384" s="1"/>
      <c r="HI384" s="1"/>
      <c r="HJ384" s="1"/>
      <c r="HK384" s="1"/>
      <c r="HL384" s="1"/>
      <c r="HM384" s="1"/>
      <c r="HN384" s="1"/>
      <c r="HO384" s="1"/>
      <c r="HP384" s="1"/>
      <c r="HQ384" s="1"/>
      <c r="HR384" s="1"/>
      <c r="HS384" s="1"/>
      <c r="HT384" s="1"/>
      <c r="HU384" s="1"/>
      <c r="HV384" s="1"/>
      <c r="HW384" s="1"/>
      <c r="HX384" s="1"/>
      <c r="HY384" s="1"/>
      <c r="HZ384" s="1"/>
      <c r="IA384" s="1"/>
      <c r="IB384" s="1"/>
      <c r="IC384" s="1"/>
      <c r="ID384" s="1"/>
      <c r="IE384" s="1"/>
      <c r="IF384" s="1"/>
      <c r="IG384" s="1"/>
      <c r="IH384" s="1"/>
      <c r="II384" s="1"/>
      <c r="IJ384" s="1"/>
      <c r="IK384" s="1"/>
      <c r="IL384" s="1"/>
      <c r="IM384" s="1"/>
      <c r="IN384" s="1"/>
      <c r="IO384" s="1"/>
      <c r="IP384" s="1"/>
    </row>
    <row r="385" s="4" customFormat="1" ht="25.9" customHeight="1" spans="1:250">
      <c r="A385" s="73" t="s">
        <v>389</v>
      </c>
      <c r="B385" s="74">
        <v>10684</v>
      </c>
      <c r="C385" s="74">
        <v>11230</v>
      </c>
      <c r="D385" s="75">
        <f t="shared" si="15"/>
        <v>0.0511044552602022</v>
      </c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  <c r="HF385" s="1"/>
      <c r="HG385" s="1"/>
      <c r="HH385" s="1"/>
      <c r="HI385" s="1"/>
      <c r="HJ385" s="1"/>
      <c r="HK385" s="1"/>
      <c r="HL385" s="1"/>
      <c r="HM385" s="1"/>
      <c r="HN385" s="1"/>
      <c r="HO385" s="1"/>
      <c r="HP385" s="1"/>
      <c r="HQ385" s="1"/>
      <c r="HR385" s="1"/>
      <c r="HS385" s="1"/>
      <c r="HT385" s="1"/>
      <c r="HU385" s="1"/>
      <c r="HV385" s="1"/>
      <c r="HW385" s="1"/>
      <c r="HX385" s="1"/>
      <c r="HY385" s="1"/>
      <c r="HZ385" s="1"/>
      <c r="IA385" s="1"/>
      <c r="IB385" s="1"/>
      <c r="IC385" s="1"/>
      <c r="ID385" s="1"/>
      <c r="IE385" s="1"/>
      <c r="IF385" s="1"/>
      <c r="IG385" s="1"/>
      <c r="IH385" s="1"/>
      <c r="II385" s="1"/>
      <c r="IJ385" s="1"/>
      <c r="IK385" s="1"/>
      <c r="IL385" s="1"/>
      <c r="IM385" s="1"/>
      <c r="IN385" s="1"/>
      <c r="IO385" s="1"/>
      <c r="IP385" s="1"/>
    </row>
    <row r="386" s="4" customFormat="1" ht="25.9" customHeight="1" spans="1:250">
      <c r="A386" s="76" t="s">
        <v>390</v>
      </c>
      <c r="B386" s="74">
        <v>10684</v>
      </c>
      <c r="C386" s="74">
        <v>11230</v>
      </c>
      <c r="D386" s="75">
        <f t="shared" si="15"/>
        <v>0.0511044552602022</v>
      </c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  <c r="HF386" s="1"/>
      <c r="HG386" s="1"/>
      <c r="HH386" s="1"/>
      <c r="HI386" s="1"/>
      <c r="HJ386" s="1"/>
      <c r="HK386" s="1"/>
      <c r="HL386" s="1"/>
      <c r="HM386" s="1"/>
      <c r="HN386" s="1"/>
      <c r="HO386" s="1"/>
      <c r="HP386" s="1"/>
      <c r="HQ386" s="1"/>
      <c r="HR386" s="1"/>
      <c r="HS386" s="1"/>
      <c r="HT386" s="1"/>
      <c r="HU386" s="1"/>
      <c r="HV386" s="1"/>
      <c r="HW386" s="1"/>
      <c r="HX386" s="1"/>
      <c r="HY386" s="1"/>
      <c r="HZ386" s="1"/>
      <c r="IA386" s="1"/>
      <c r="IB386" s="1"/>
      <c r="IC386" s="1"/>
      <c r="ID386" s="1"/>
      <c r="IE386" s="1"/>
      <c r="IF386" s="1"/>
      <c r="IG386" s="1"/>
      <c r="IH386" s="1"/>
      <c r="II386" s="1"/>
      <c r="IJ386" s="1"/>
      <c r="IK386" s="1"/>
      <c r="IL386" s="1"/>
      <c r="IM386" s="1"/>
      <c r="IN386" s="1"/>
      <c r="IO386" s="1"/>
      <c r="IP386" s="1"/>
    </row>
    <row r="387" s="4" customFormat="1" ht="25.9" customHeight="1" spans="1:250">
      <c r="A387" s="72" t="s">
        <v>391</v>
      </c>
      <c r="B387" s="70">
        <v>1786</v>
      </c>
      <c r="C387" s="70">
        <v>1500</v>
      </c>
      <c r="D387" s="71">
        <f t="shared" si="15"/>
        <v>-0.16013437849944</v>
      </c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  <c r="HF387" s="1"/>
      <c r="HG387" s="1"/>
      <c r="HH387" s="1"/>
      <c r="HI387" s="1"/>
      <c r="HJ387" s="1"/>
      <c r="HK387" s="1"/>
      <c r="HL387" s="1"/>
      <c r="HM387" s="1"/>
      <c r="HN387" s="1"/>
      <c r="HO387" s="1"/>
      <c r="HP387" s="1"/>
      <c r="HQ387" s="1"/>
      <c r="HR387" s="1"/>
      <c r="HS387" s="1"/>
      <c r="HT387" s="1"/>
      <c r="HU387" s="1"/>
      <c r="HV387" s="1"/>
      <c r="HW387" s="1"/>
      <c r="HX387" s="1"/>
      <c r="HY387" s="1"/>
      <c r="HZ387" s="1"/>
      <c r="IA387" s="1"/>
      <c r="IB387" s="1"/>
      <c r="IC387" s="1"/>
      <c r="ID387" s="1"/>
      <c r="IE387" s="1"/>
      <c r="IF387" s="1"/>
      <c r="IG387" s="1"/>
      <c r="IH387" s="1"/>
      <c r="II387" s="1"/>
      <c r="IJ387" s="1"/>
      <c r="IK387" s="1"/>
      <c r="IL387" s="1"/>
      <c r="IM387" s="1"/>
      <c r="IN387" s="1"/>
      <c r="IO387" s="1"/>
      <c r="IP387" s="1"/>
    </row>
    <row r="388" s="4" customFormat="1" ht="25.9" customHeight="1" spans="1:250">
      <c r="A388" s="73" t="s">
        <v>392</v>
      </c>
      <c r="B388" s="74">
        <v>1780</v>
      </c>
      <c r="C388" s="74">
        <v>1500</v>
      </c>
      <c r="D388" s="75">
        <f t="shared" si="15"/>
        <v>-0.157303370786517</v>
      </c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A388" s="1"/>
      <c r="IB388" s="1"/>
      <c r="IC388" s="1"/>
      <c r="ID388" s="1"/>
      <c r="IE388" s="1"/>
      <c r="IF388" s="1"/>
      <c r="IG388" s="1"/>
      <c r="IH388" s="1"/>
      <c r="II388" s="1"/>
      <c r="IJ388" s="1"/>
      <c r="IK388" s="1"/>
      <c r="IL388" s="1"/>
      <c r="IM388" s="1"/>
      <c r="IN388" s="1"/>
      <c r="IO388" s="1"/>
      <c r="IP388" s="1"/>
    </row>
    <row r="389" s="4" customFormat="1" ht="25.9" customHeight="1" spans="1:250">
      <c r="A389" s="76" t="s">
        <v>393</v>
      </c>
      <c r="B389" s="74">
        <v>1780</v>
      </c>
      <c r="C389" s="74">
        <v>1500</v>
      </c>
      <c r="D389" s="75">
        <f t="shared" si="15"/>
        <v>-0.157303370786517</v>
      </c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  <c r="HF389" s="1"/>
      <c r="HG389" s="1"/>
      <c r="HH389" s="1"/>
      <c r="HI389" s="1"/>
      <c r="HJ389" s="1"/>
      <c r="HK389" s="1"/>
      <c r="HL389" s="1"/>
      <c r="HM389" s="1"/>
      <c r="HN389" s="1"/>
      <c r="HO389" s="1"/>
      <c r="HP389" s="1"/>
      <c r="HQ389" s="1"/>
      <c r="HR389" s="1"/>
      <c r="HS389" s="1"/>
      <c r="HT389" s="1"/>
      <c r="HU389" s="1"/>
      <c r="HV389" s="1"/>
      <c r="HW389" s="1"/>
      <c r="HX389" s="1"/>
      <c r="HY389" s="1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</row>
    <row r="390" s="4" customFormat="1" ht="25.9" customHeight="1" spans="1:250">
      <c r="A390" s="73" t="s">
        <v>394</v>
      </c>
      <c r="B390" s="74">
        <v>6</v>
      </c>
      <c r="C390" s="74"/>
      <c r="D390" s="75">
        <f t="shared" si="15"/>
        <v>-1</v>
      </c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  <c r="HH390" s="1"/>
      <c r="HI390" s="1"/>
      <c r="HJ390" s="1"/>
      <c r="HK390" s="1"/>
      <c r="HL390" s="1"/>
      <c r="HM390" s="1"/>
      <c r="HN390" s="1"/>
      <c r="HO390" s="1"/>
      <c r="HP390" s="1"/>
      <c r="HQ390" s="1"/>
      <c r="HR390" s="1"/>
      <c r="HS390" s="1"/>
      <c r="HT390" s="1"/>
      <c r="HU390" s="1"/>
      <c r="HV390" s="1"/>
      <c r="HW390" s="1"/>
      <c r="HX390" s="1"/>
      <c r="HY390" s="1"/>
      <c r="HZ390" s="1"/>
      <c r="IA390" s="1"/>
      <c r="IB390" s="1"/>
      <c r="IC390" s="1"/>
      <c r="ID390" s="1"/>
      <c r="IE390" s="1"/>
      <c r="IF390" s="1"/>
      <c r="IG390" s="1"/>
      <c r="IH390" s="1"/>
      <c r="II390" s="1"/>
      <c r="IJ390" s="1"/>
      <c r="IK390" s="1"/>
      <c r="IL390" s="1"/>
      <c r="IM390" s="1"/>
      <c r="IN390" s="1"/>
      <c r="IO390" s="1"/>
      <c r="IP390" s="1"/>
    </row>
    <row r="391" s="4" customFormat="1" ht="25.9" customHeight="1" spans="1:250">
      <c r="A391" s="76" t="s">
        <v>395</v>
      </c>
      <c r="B391" s="74">
        <v>6</v>
      </c>
      <c r="C391" s="74"/>
      <c r="D391" s="75">
        <f t="shared" si="15"/>
        <v>-1</v>
      </c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  <c r="HJ391" s="1"/>
      <c r="HK391" s="1"/>
      <c r="HL391" s="1"/>
      <c r="HM391" s="1"/>
      <c r="HN391" s="1"/>
      <c r="HO391" s="1"/>
      <c r="HP391" s="1"/>
      <c r="HQ391" s="1"/>
      <c r="HR391" s="1"/>
      <c r="HS391" s="1"/>
      <c r="HT391" s="1"/>
      <c r="HU391" s="1"/>
      <c r="HV391" s="1"/>
      <c r="HW391" s="1"/>
      <c r="HX391" s="1"/>
      <c r="HY391" s="1"/>
      <c r="HZ391" s="1"/>
      <c r="IA391" s="1"/>
      <c r="IB391" s="1"/>
      <c r="IC391" s="1"/>
      <c r="ID391" s="1"/>
      <c r="IE391" s="1"/>
      <c r="IF391" s="1"/>
      <c r="IG391" s="1"/>
      <c r="IH391" s="1"/>
      <c r="II391" s="1"/>
      <c r="IJ391" s="1"/>
      <c r="IK391" s="1"/>
      <c r="IL391" s="1"/>
      <c r="IM391" s="1"/>
      <c r="IN391" s="1"/>
      <c r="IO391" s="1"/>
      <c r="IP391" s="1"/>
    </row>
    <row r="392" s="4" customFormat="1" ht="25.9" customHeight="1" spans="1:250">
      <c r="A392" s="72" t="s">
        <v>396</v>
      </c>
      <c r="B392" s="70">
        <v>3713</v>
      </c>
      <c r="C392" s="70">
        <v>2713</v>
      </c>
      <c r="D392" s="71">
        <f t="shared" si="15"/>
        <v>-0.269323996768112</v>
      </c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  <c r="HF392" s="1"/>
      <c r="HG392" s="1"/>
      <c r="HH392" s="1"/>
      <c r="HI392" s="1"/>
      <c r="HJ392" s="1"/>
      <c r="HK392" s="1"/>
      <c r="HL392" s="1"/>
      <c r="HM392" s="1"/>
      <c r="HN392" s="1"/>
      <c r="HO392" s="1"/>
      <c r="HP392" s="1"/>
      <c r="HQ392" s="1"/>
      <c r="HR392" s="1"/>
      <c r="HS392" s="1"/>
      <c r="HT392" s="1"/>
      <c r="HU392" s="1"/>
      <c r="HV392" s="1"/>
      <c r="HW392" s="1"/>
      <c r="HX392" s="1"/>
      <c r="HY392" s="1"/>
      <c r="HZ392" s="1"/>
      <c r="IA392" s="1"/>
      <c r="IB392" s="1"/>
      <c r="IC392" s="1"/>
      <c r="ID392" s="1"/>
      <c r="IE392" s="1"/>
      <c r="IF392" s="1"/>
      <c r="IG392" s="1"/>
      <c r="IH392" s="1"/>
      <c r="II392" s="1"/>
      <c r="IJ392" s="1"/>
      <c r="IK392" s="1"/>
      <c r="IL392" s="1"/>
      <c r="IM392" s="1"/>
      <c r="IN392" s="1"/>
      <c r="IO392" s="1"/>
      <c r="IP392" s="1"/>
    </row>
    <row r="393" s="4" customFormat="1" ht="25.9" customHeight="1" spans="1:250">
      <c r="A393" s="73" t="s">
        <v>397</v>
      </c>
      <c r="B393" s="74">
        <v>1449</v>
      </c>
      <c r="C393" s="74">
        <v>1249</v>
      </c>
      <c r="D393" s="75">
        <f t="shared" si="15"/>
        <v>-0.138026224982747</v>
      </c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  <c r="HJ393" s="1"/>
      <c r="HK393" s="1"/>
      <c r="HL393" s="1"/>
      <c r="HM393" s="1"/>
      <c r="HN393" s="1"/>
      <c r="HO393" s="1"/>
      <c r="HP393" s="1"/>
      <c r="HQ393" s="1"/>
      <c r="HR393" s="1"/>
      <c r="HS393" s="1"/>
      <c r="HT393" s="1"/>
      <c r="HU393" s="1"/>
      <c r="HV393" s="1"/>
      <c r="HW393" s="1"/>
      <c r="HX393" s="1"/>
      <c r="HY393" s="1"/>
      <c r="HZ393" s="1"/>
      <c r="IA393" s="1"/>
      <c r="IB393" s="1"/>
      <c r="IC393" s="1"/>
      <c r="ID393" s="1"/>
      <c r="IE393" s="1"/>
      <c r="IF393" s="1"/>
      <c r="IG393" s="1"/>
      <c r="IH393" s="1"/>
      <c r="II393" s="1"/>
      <c r="IJ393" s="1"/>
      <c r="IK393" s="1"/>
      <c r="IL393" s="1"/>
      <c r="IM393" s="1"/>
      <c r="IN393" s="1"/>
      <c r="IO393" s="1"/>
      <c r="IP393" s="1"/>
    </row>
    <row r="394" s="4" customFormat="1" ht="25.9" customHeight="1" spans="1:250">
      <c r="A394" s="76" t="s">
        <v>99</v>
      </c>
      <c r="B394" s="74">
        <v>508</v>
      </c>
      <c r="C394" s="74">
        <v>564</v>
      </c>
      <c r="D394" s="75">
        <f t="shared" si="15"/>
        <v>0.110236220472441</v>
      </c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  <c r="IF394" s="1"/>
      <c r="IG394" s="1"/>
      <c r="IH394" s="1"/>
      <c r="II394" s="1"/>
      <c r="IJ394" s="1"/>
      <c r="IK394" s="1"/>
      <c r="IL394" s="1"/>
      <c r="IM394" s="1"/>
      <c r="IN394" s="1"/>
      <c r="IO394" s="1"/>
      <c r="IP394" s="1"/>
    </row>
    <row r="395" s="4" customFormat="1" ht="25.9" customHeight="1" spans="1:250">
      <c r="A395" s="76" t="s">
        <v>100</v>
      </c>
      <c r="B395" s="74"/>
      <c r="C395" s="74">
        <v>80</v>
      </c>
      <c r="D395" s="7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  <c r="HF395" s="1"/>
      <c r="HG395" s="1"/>
      <c r="HH395" s="1"/>
      <c r="HI395" s="1"/>
      <c r="HJ395" s="1"/>
      <c r="HK395" s="1"/>
      <c r="HL395" s="1"/>
      <c r="HM395" s="1"/>
      <c r="HN395" s="1"/>
      <c r="HO395" s="1"/>
      <c r="HP395" s="1"/>
      <c r="HQ395" s="1"/>
      <c r="HR395" s="1"/>
      <c r="HS395" s="1"/>
      <c r="HT395" s="1"/>
      <c r="HU395" s="1"/>
      <c r="HV395" s="1"/>
      <c r="HW395" s="1"/>
      <c r="HX395" s="1"/>
      <c r="HY395" s="1"/>
      <c r="HZ395" s="1"/>
      <c r="IA395" s="1"/>
      <c r="IB395" s="1"/>
      <c r="IC395" s="1"/>
      <c r="ID395" s="1"/>
      <c r="IE395" s="1"/>
      <c r="IF395" s="1"/>
      <c r="IG395" s="1"/>
      <c r="IH395" s="1"/>
      <c r="II395" s="1"/>
      <c r="IJ395" s="1"/>
      <c r="IK395" s="1"/>
      <c r="IL395" s="1"/>
      <c r="IM395" s="1"/>
      <c r="IN395" s="1"/>
      <c r="IO395" s="1"/>
      <c r="IP395" s="1"/>
    </row>
    <row r="396" s="4" customFormat="1" ht="25.9" customHeight="1" spans="1:250">
      <c r="A396" s="76" t="s">
        <v>455</v>
      </c>
      <c r="B396" s="74"/>
      <c r="C396" s="74">
        <v>2</v>
      </c>
      <c r="D396" s="7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  <c r="HF396" s="1"/>
      <c r="HG396" s="1"/>
      <c r="HH396" s="1"/>
      <c r="HI396" s="1"/>
      <c r="HJ396" s="1"/>
      <c r="HK396" s="1"/>
      <c r="HL396" s="1"/>
      <c r="HM396" s="1"/>
      <c r="HN396" s="1"/>
      <c r="HO396" s="1"/>
      <c r="HP396" s="1"/>
      <c r="HQ396" s="1"/>
      <c r="HR396" s="1"/>
      <c r="HS396" s="1"/>
      <c r="HT396" s="1"/>
      <c r="HU396" s="1"/>
      <c r="HV396" s="1"/>
      <c r="HW396" s="1"/>
      <c r="HX396" s="1"/>
      <c r="HY396" s="1"/>
      <c r="HZ396" s="1"/>
      <c r="IA396" s="1"/>
      <c r="IB396" s="1"/>
      <c r="IC396" s="1"/>
      <c r="ID396" s="1"/>
      <c r="IE396" s="1"/>
      <c r="IF396" s="1"/>
      <c r="IG396" s="1"/>
      <c r="IH396" s="1"/>
      <c r="II396" s="1"/>
      <c r="IJ396" s="1"/>
      <c r="IK396" s="1"/>
      <c r="IL396" s="1"/>
      <c r="IM396" s="1"/>
      <c r="IN396" s="1"/>
      <c r="IO396" s="1"/>
      <c r="IP396" s="1"/>
    </row>
    <row r="397" s="4" customFormat="1" ht="25.9" customHeight="1" spans="1:250">
      <c r="A397" s="76" t="s">
        <v>398</v>
      </c>
      <c r="B397" s="74">
        <v>2</v>
      </c>
      <c r="C397" s="74">
        <v>2</v>
      </c>
      <c r="D397" s="75">
        <f t="shared" ref="D397:D408" si="16">(C397-B397)/B397</f>
        <v>0</v>
      </c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  <c r="IE397" s="1"/>
      <c r="IF397" s="1"/>
      <c r="IG397" s="1"/>
      <c r="IH397" s="1"/>
      <c r="II397" s="1"/>
      <c r="IJ397" s="1"/>
      <c r="IK397" s="1"/>
      <c r="IL397" s="1"/>
      <c r="IM397" s="1"/>
      <c r="IN397" s="1"/>
      <c r="IO397" s="1"/>
      <c r="IP397" s="1"/>
    </row>
    <row r="398" s="4" customFormat="1" ht="25.9" customHeight="1" spans="1:250">
      <c r="A398" s="76" t="s">
        <v>399</v>
      </c>
      <c r="B398" s="74">
        <v>439</v>
      </c>
      <c r="C398" s="74">
        <v>584</v>
      </c>
      <c r="D398" s="75">
        <f t="shared" si="16"/>
        <v>0.330296127562642</v>
      </c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  <c r="HF398" s="1"/>
      <c r="HG398" s="1"/>
      <c r="HH398" s="1"/>
      <c r="HI398" s="1"/>
      <c r="HJ398" s="1"/>
      <c r="HK398" s="1"/>
      <c r="HL398" s="1"/>
      <c r="HM398" s="1"/>
      <c r="HN398" s="1"/>
      <c r="HO398" s="1"/>
      <c r="HP398" s="1"/>
      <c r="HQ398" s="1"/>
      <c r="HR398" s="1"/>
      <c r="HS398" s="1"/>
      <c r="HT398" s="1"/>
      <c r="HU398" s="1"/>
      <c r="HV398" s="1"/>
      <c r="HW398" s="1"/>
      <c r="HX398" s="1"/>
      <c r="HY398" s="1"/>
      <c r="HZ398" s="1"/>
      <c r="IA398" s="1"/>
      <c r="IB398" s="1"/>
      <c r="IC398" s="1"/>
      <c r="ID398" s="1"/>
      <c r="IE398" s="1"/>
      <c r="IF398" s="1"/>
      <c r="IG398" s="1"/>
      <c r="IH398" s="1"/>
      <c r="II398" s="1"/>
      <c r="IJ398" s="1"/>
      <c r="IK398" s="1"/>
      <c r="IL398" s="1"/>
      <c r="IM398" s="1"/>
      <c r="IN398" s="1"/>
      <c r="IO398" s="1"/>
      <c r="IP398" s="1"/>
    </row>
    <row r="399" s="4" customFormat="1" ht="25.9" customHeight="1" spans="1:250">
      <c r="A399" s="76" t="s">
        <v>400</v>
      </c>
      <c r="B399" s="74">
        <v>48</v>
      </c>
      <c r="C399" s="74"/>
      <c r="D399" s="75">
        <f t="shared" si="16"/>
        <v>-1</v>
      </c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  <c r="HH399" s="1"/>
      <c r="HI399" s="1"/>
      <c r="HJ399" s="1"/>
      <c r="HK399" s="1"/>
      <c r="HL399" s="1"/>
      <c r="HM399" s="1"/>
      <c r="HN399" s="1"/>
      <c r="HO399" s="1"/>
      <c r="HP399" s="1"/>
      <c r="HQ399" s="1"/>
      <c r="HR399" s="1"/>
      <c r="HS399" s="1"/>
      <c r="HT399" s="1"/>
      <c r="HU399" s="1"/>
      <c r="HV399" s="1"/>
      <c r="HW399" s="1"/>
      <c r="HX399" s="1"/>
      <c r="HY399" s="1"/>
      <c r="HZ399" s="1"/>
      <c r="IA399" s="1"/>
      <c r="IB399" s="1"/>
      <c r="IC399" s="1"/>
      <c r="ID399" s="1"/>
      <c r="IE399" s="1"/>
      <c r="IF399" s="1"/>
      <c r="IG399" s="1"/>
      <c r="IH399" s="1"/>
      <c r="II399" s="1"/>
      <c r="IJ399" s="1"/>
      <c r="IK399" s="1"/>
      <c r="IL399" s="1"/>
      <c r="IM399" s="1"/>
      <c r="IN399" s="1"/>
      <c r="IO399" s="1"/>
      <c r="IP399" s="1"/>
    </row>
    <row r="400" s="4" customFormat="1" ht="25.9" customHeight="1" spans="1:250">
      <c r="A400" s="76" t="s">
        <v>105</v>
      </c>
      <c r="B400" s="74">
        <v>69</v>
      </c>
      <c r="C400" s="74"/>
      <c r="D400" s="75">
        <f t="shared" si="16"/>
        <v>-1</v>
      </c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  <c r="IK400" s="1"/>
      <c r="IL400" s="1"/>
      <c r="IM400" s="1"/>
      <c r="IN400" s="1"/>
      <c r="IO400" s="1"/>
      <c r="IP400" s="1"/>
    </row>
    <row r="401" s="4" customFormat="1" ht="25.9" customHeight="1" spans="1:250">
      <c r="A401" s="76" t="s">
        <v>401</v>
      </c>
      <c r="B401" s="74">
        <v>383</v>
      </c>
      <c r="C401" s="74">
        <v>17</v>
      </c>
      <c r="D401" s="75">
        <f t="shared" si="16"/>
        <v>-0.955613577023499</v>
      </c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  <c r="HH401" s="1"/>
      <c r="HI401" s="1"/>
      <c r="HJ401" s="1"/>
      <c r="HK401" s="1"/>
      <c r="HL401" s="1"/>
      <c r="HM401" s="1"/>
      <c r="HN401" s="1"/>
      <c r="HO401" s="1"/>
      <c r="HP401" s="1"/>
      <c r="HQ401" s="1"/>
      <c r="HR401" s="1"/>
      <c r="HS401" s="1"/>
      <c r="HT401" s="1"/>
      <c r="HU401" s="1"/>
      <c r="HV401" s="1"/>
      <c r="HW401" s="1"/>
      <c r="HX401" s="1"/>
      <c r="HY401" s="1"/>
      <c r="HZ401" s="1"/>
      <c r="IA401" s="1"/>
      <c r="IB401" s="1"/>
      <c r="IC401" s="1"/>
      <c r="ID401" s="1"/>
      <c r="IE401" s="1"/>
      <c r="IF401" s="1"/>
      <c r="IG401" s="1"/>
      <c r="IH401" s="1"/>
      <c r="II401" s="1"/>
      <c r="IJ401" s="1"/>
      <c r="IK401" s="1"/>
      <c r="IL401" s="1"/>
      <c r="IM401" s="1"/>
      <c r="IN401" s="1"/>
      <c r="IO401" s="1"/>
      <c r="IP401" s="1"/>
    </row>
    <row r="402" s="4" customFormat="1" ht="25.9" customHeight="1" spans="1:250">
      <c r="A402" s="73" t="s">
        <v>402</v>
      </c>
      <c r="B402" s="74">
        <v>1581</v>
      </c>
      <c r="C402" s="74">
        <v>1334</v>
      </c>
      <c r="D402" s="75">
        <f t="shared" si="16"/>
        <v>-0.156230234029095</v>
      </c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  <c r="HJ402" s="1"/>
      <c r="HK402" s="1"/>
      <c r="HL402" s="1"/>
      <c r="HM402" s="1"/>
      <c r="HN402" s="1"/>
      <c r="HO402" s="1"/>
      <c r="HP402" s="1"/>
      <c r="HQ402" s="1"/>
      <c r="HR402" s="1"/>
      <c r="HS402" s="1"/>
      <c r="HT402" s="1"/>
      <c r="HU402" s="1"/>
      <c r="HV402" s="1"/>
      <c r="HW402" s="1"/>
      <c r="HX402" s="1"/>
      <c r="HY402" s="1"/>
      <c r="HZ402" s="1"/>
      <c r="IA402" s="1"/>
      <c r="IB402" s="1"/>
      <c r="IC402" s="1"/>
      <c r="ID402" s="1"/>
      <c r="IE402" s="1"/>
      <c r="IF402" s="1"/>
      <c r="IG402" s="1"/>
      <c r="IH402" s="1"/>
      <c r="II402" s="1"/>
      <c r="IJ402" s="1"/>
      <c r="IK402" s="1"/>
      <c r="IL402" s="1"/>
      <c r="IM402" s="1"/>
      <c r="IN402" s="1"/>
      <c r="IO402" s="1"/>
      <c r="IP402" s="1"/>
    </row>
    <row r="403" s="4" customFormat="1" ht="25.9" customHeight="1" spans="1:250">
      <c r="A403" s="76" t="s">
        <v>403</v>
      </c>
      <c r="B403" s="74">
        <v>411</v>
      </c>
      <c r="C403" s="74">
        <v>211</v>
      </c>
      <c r="D403" s="75">
        <f t="shared" si="16"/>
        <v>-0.48661800486618</v>
      </c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  <c r="HJ403" s="1"/>
      <c r="HK403" s="1"/>
      <c r="HL403" s="1"/>
      <c r="HM403" s="1"/>
      <c r="HN403" s="1"/>
      <c r="HO403" s="1"/>
      <c r="HP403" s="1"/>
      <c r="HQ403" s="1"/>
      <c r="HR403" s="1"/>
      <c r="HS403" s="1"/>
      <c r="HT403" s="1"/>
      <c r="HU403" s="1"/>
      <c r="HV403" s="1"/>
      <c r="HW403" s="1"/>
      <c r="HX403" s="1"/>
      <c r="HY403" s="1"/>
      <c r="HZ403" s="1"/>
      <c r="IA403" s="1"/>
      <c r="IB403" s="1"/>
      <c r="IC403" s="1"/>
      <c r="ID403" s="1"/>
      <c r="IE403" s="1"/>
      <c r="IF403" s="1"/>
      <c r="IG403" s="1"/>
      <c r="IH403" s="1"/>
      <c r="II403" s="1"/>
      <c r="IJ403" s="1"/>
      <c r="IK403" s="1"/>
      <c r="IL403" s="1"/>
      <c r="IM403" s="1"/>
      <c r="IN403" s="1"/>
      <c r="IO403" s="1"/>
      <c r="IP403" s="1"/>
    </row>
    <row r="404" s="4" customFormat="1" ht="25.9" customHeight="1" spans="1:250">
      <c r="A404" s="76" t="s">
        <v>404</v>
      </c>
      <c r="B404" s="74">
        <v>1170</v>
      </c>
      <c r="C404" s="74">
        <v>1123</v>
      </c>
      <c r="D404" s="75">
        <f t="shared" si="16"/>
        <v>-0.0401709401709402</v>
      </c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</row>
    <row r="405" s="4" customFormat="1" ht="25.9" customHeight="1" spans="1:250">
      <c r="A405" s="73" t="s">
        <v>405</v>
      </c>
      <c r="B405" s="74">
        <v>165</v>
      </c>
      <c r="C405" s="74"/>
      <c r="D405" s="75">
        <f t="shared" si="16"/>
        <v>-1</v>
      </c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  <c r="HF405" s="1"/>
      <c r="HG405" s="1"/>
      <c r="HH405" s="1"/>
      <c r="HI405" s="1"/>
      <c r="HJ405" s="1"/>
      <c r="HK405" s="1"/>
      <c r="HL405" s="1"/>
      <c r="HM405" s="1"/>
      <c r="HN405" s="1"/>
      <c r="HO405" s="1"/>
      <c r="HP405" s="1"/>
      <c r="HQ405" s="1"/>
      <c r="HR405" s="1"/>
      <c r="HS405" s="1"/>
      <c r="HT405" s="1"/>
      <c r="HU405" s="1"/>
      <c r="HV405" s="1"/>
      <c r="HW405" s="1"/>
      <c r="HX405" s="1"/>
      <c r="HY405" s="1"/>
      <c r="HZ405" s="1"/>
      <c r="IA405" s="1"/>
      <c r="IB405" s="1"/>
      <c r="IC405" s="1"/>
      <c r="ID405" s="1"/>
      <c r="IE405" s="1"/>
      <c r="IF405" s="1"/>
      <c r="IG405" s="1"/>
      <c r="IH405" s="1"/>
      <c r="II405" s="1"/>
      <c r="IJ405" s="1"/>
      <c r="IK405" s="1"/>
      <c r="IL405" s="1"/>
      <c r="IM405" s="1"/>
      <c r="IN405" s="1"/>
      <c r="IO405" s="1"/>
      <c r="IP405" s="1"/>
    </row>
    <row r="406" s="4" customFormat="1" ht="25.9" customHeight="1" spans="1:250">
      <c r="A406" s="76" t="s">
        <v>406</v>
      </c>
      <c r="B406" s="74">
        <v>8</v>
      </c>
      <c r="C406" s="74"/>
      <c r="D406" s="75">
        <f t="shared" si="16"/>
        <v>-1</v>
      </c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  <c r="HF406" s="1"/>
      <c r="HG406" s="1"/>
      <c r="HH406" s="1"/>
      <c r="HI406" s="1"/>
      <c r="HJ406" s="1"/>
      <c r="HK406" s="1"/>
      <c r="HL406" s="1"/>
      <c r="HM406" s="1"/>
      <c r="HN406" s="1"/>
      <c r="HO406" s="1"/>
      <c r="HP406" s="1"/>
      <c r="HQ406" s="1"/>
      <c r="HR406" s="1"/>
      <c r="HS406" s="1"/>
      <c r="HT406" s="1"/>
      <c r="HU406" s="1"/>
      <c r="HV406" s="1"/>
      <c r="HW406" s="1"/>
      <c r="HX406" s="1"/>
      <c r="HY406" s="1"/>
      <c r="HZ406" s="1"/>
      <c r="IA406" s="1"/>
      <c r="IB406" s="1"/>
      <c r="IC406" s="1"/>
      <c r="ID406" s="1"/>
      <c r="IE406" s="1"/>
      <c r="IF406" s="1"/>
      <c r="IG406" s="1"/>
      <c r="IH406" s="1"/>
      <c r="II406" s="1"/>
      <c r="IJ406" s="1"/>
      <c r="IK406" s="1"/>
      <c r="IL406" s="1"/>
      <c r="IM406" s="1"/>
      <c r="IN406" s="1"/>
      <c r="IO406" s="1"/>
      <c r="IP406" s="1"/>
    </row>
    <row r="407" s="4" customFormat="1" ht="25.9" customHeight="1" spans="1:250">
      <c r="A407" s="76" t="s">
        <v>407</v>
      </c>
      <c r="B407" s="74">
        <v>157</v>
      </c>
      <c r="C407" s="74"/>
      <c r="D407" s="75">
        <f t="shared" si="16"/>
        <v>-1</v>
      </c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  <c r="HF407" s="1"/>
      <c r="HG407" s="1"/>
      <c r="HH407" s="1"/>
      <c r="HI407" s="1"/>
      <c r="HJ407" s="1"/>
      <c r="HK407" s="1"/>
      <c r="HL407" s="1"/>
      <c r="HM407" s="1"/>
      <c r="HN407" s="1"/>
      <c r="HO407" s="1"/>
      <c r="HP407" s="1"/>
      <c r="HQ407" s="1"/>
      <c r="HR407" s="1"/>
      <c r="HS407" s="1"/>
      <c r="HT407" s="1"/>
      <c r="HU407" s="1"/>
      <c r="HV407" s="1"/>
      <c r="HW407" s="1"/>
      <c r="HX407" s="1"/>
      <c r="HY407" s="1"/>
      <c r="HZ407" s="1"/>
      <c r="IA407" s="1"/>
      <c r="IB407" s="1"/>
      <c r="IC407" s="1"/>
      <c r="ID407" s="1"/>
      <c r="IE407" s="1"/>
      <c r="IF407" s="1"/>
      <c r="IG407" s="1"/>
      <c r="IH407" s="1"/>
      <c r="II407" s="1"/>
      <c r="IJ407" s="1"/>
      <c r="IK407" s="1"/>
      <c r="IL407" s="1"/>
      <c r="IM407" s="1"/>
      <c r="IN407" s="1"/>
      <c r="IO407" s="1"/>
      <c r="IP407" s="1"/>
    </row>
    <row r="408" s="4" customFormat="1" ht="25.9" customHeight="1" spans="1:250">
      <c r="A408" s="73" t="s">
        <v>408</v>
      </c>
      <c r="B408" s="74">
        <v>146</v>
      </c>
      <c r="C408" s="74">
        <v>130</v>
      </c>
      <c r="D408" s="75">
        <f t="shared" si="16"/>
        <v>-0.10958904109589</v>
      </c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1"/>
      <c r="GY408" s="1"/>
      <c r="GZ408" s="1"/>
      <c r="HA408" s="1"/>
      <c r="HB408" s="1"/>
      <c r="HC408" s="1"/>
      <c r="HD408" s="1"/>
      <c r="HE408" s="1"/>
      <c r="HF408" s="1"/>
      <c r="HG408" s="1"/>
      <c r="HH408" s="1"/>
      <c r="HI408" s="1"/>
      <c r="HJ408" s="1"/>
      <c r="HK408" s="1"/>
      <c r="HL408" s="1"/>
      <c r="HM408" s="1"/>
      <c r="HN408" s="1"/>
      <c r="HO408" s="1"/>
      <c r="HP408" s="1"/>
      <c r="HQ408" s="1"/>
      <c r="HR408" s="1"/>
      <c r="HS408" s="1"/>
      <c r="HT408" s="1"/>
      <c r="HU408" s="1"/>
      <c r="HV408" s="1"/>
      <c r="HW408" s="1"/>
      <c r="HX408" s="1"/>
      <c r="HY408" s="1"/>
      <c r="HZ408" s="1"/>
      <c r="IA408" s="1"/>
      <c r="IB408" s="1"/>
      <c r="IC408" s="1"/>
      <c r="ID408" s="1"/>
      <c r="IE408" s="1"/>
      <c r="IF408" s="1"/>
      <c r="IG408" s="1"/>
      <c r="IH408" s="1"/>
      <c r="II408" s="1"/>
      <c r="IJ408" s="1"/>
      <c r="IK408" s="1"/>
      <c r="IL408" s="1"/>
      <c r="IM408" s="1"/>
      <c r="IN408" s="1"/>
      <c r="IO408" s="1"/>
      <c r="IP408" s="1"/>
    </row>
    <row r="409" s="4" customFormat="1" ht="25.9" customHeight="1" spans="1:250">
      <c r="A409" s="76" t="s">
        <v>456</v>
      </c>
      <c r="B409" s="74"/>
      <c r="C409" s="74">
        <v>93</v>
      </c>
      <c r="D409" s="7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1"/>
      <c r="GY409" s="1"/>
      <c r="GZ409" s="1"/>
      <c r="HA409" s="1"/>
      <c r="HB409" s="1"/>
      <c r="HC409" s="1"/>
      <c r="HD409" s="1"/>
      <c r="HE409" s="1"/>
      <c r="HF409" s="1"/>
      <c r="HG409" s="1"/>
      <c r="HH409" s="1"/>
      <c r="HI409" s="1"/>
      <c r="HJ409" s="1"/>
      <c r="HK409" s="1"/>
      <c r="HL409" s="1"/>
      <c r="HM409" s="1"/>
      <c r="HN409" s="1"/>
      <c r="HO409" s="1"/>
      <c r="HP409" s="1"/>
      <c r="HQ409" s="1"/>
      <c r="HR409" s="1"/>
      <c r="HS409" s="1"/>
      <c r="HT409" s="1"/>
      <c r="HU409" s="1"/>
      <c r="HV409" s="1"/>
      <c r="HW409" s="1"/>
      <c r="HX409" s="1"/>
      <c r="HY409" s="1"/>
      <c r="HZ409" s="1"/>
      <c r="IA409" s="1"/>
      <c r="IB409" s="1"/>
      <c r="IC409" s="1"/>
      <c r="ID409" s="1"/>
      <c r="IE409" s="1"/>
      <c r="IF409" s="1"/>
      <c r="IG409" s="1"/>
      <c r="IH409" s="1"/>
      <c r="II409" s="1"/>
      <c r="IJ409" s="1"/>
      <c r="IK409" s="1"/>
      <c r="IL409" s="1"/>
      <c r="IM409" s="1"/>
      <c r="IN409" s="1"/>
      <c r="IO409" s="1"/>
      <c r="IP409" s="1"/>
    </row>
    <row r="410" s="4" customFormat="1" ht="25.9" customHeight="1" spans="1:250">
      <c r="A410" s="76" t="s">
        <v>409</v>
      </c>
      <c r="B410" s="74">
        <v>146</v>
      </c>
      <c r="C410" s="74">
        <v>37</v>
      </c>
      <c r="D410" s="75">
        <f>(C410-B410)/B410</f>
        <v>-0.746575342465753</v>
      </c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  <c r="HH410" s="1"/>
      <c r="HI410" s="1"/>
      <c r="HJ410" s="1"/>
      <c r="HK410" s="1"/>
      <c r="HL410" s="1"/>
      <c r="HM410" s="1"/>
      <c r="HN410" s="1"/>
      <c r="HO410" s="1"/>
      <c r="HP410" s="1"/>
      <c r="HQ410" s="1"/>
      <c r="HR410" s="1"/>
      <c r="HS410" s="1"/>
      <c r="HT410" s="1"/>
      <c r="HU410" s="1"/>
      <c r="HV410" s="1"/>
      <c r="HW410" s="1"/>
      <c r="HX410" s="1"/>
      <c r="HY410" s="1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</row>
    <row r="411" s="4" customFormat="1" ht="25.9" customHeight="1" spans="1:250">
      <c r="A411" s="73" t="s">
        <v>410</v>
      </c>
      <c r="B411" s="74">
        <v>372</v>
      </c>
      <c r="C411" s="74"/>
      <c r="D411" s="75">
        <f>(C411-B411)/B411</f>
        <v>-1</v>
      </c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  <c r="HF411" s="1"/>
      <c r="HG411" s="1"/>
      <c r="HH411" s="1"/>
      <c r="HI411" s="1"/>
      <c r="HJ411" s="1"/>
      <c r="HK411" s="1"/>
      <c r="HL411" s="1"/>
      <c r="HM411" s="1"/>
      <c r="HN411" s="1"/>
      <c r="HO411" s="1"/>
      <c r="HP411" s="1"/>
      <c r="HQ411" s="1"/>
      <c r="HR411" s="1"/>
      <c r="HS411" s="1"/>
      <c r="HT411" s="1"/>
      <c r="HU411" s="1"/>
      <c r="HV411" s="1"/>
      <c r="HW411" s="1"/>
      <c r="HX411" s="1"/>
      <c r="HY411" s="1"/>
      <c r="HZ411" s="1"/>
      <c r="IA411" s="1"/>
      <c r="IB411" s="1"/>
      <c r="IC411" s="1"/>
      <c r="ID411" s="1"/>
      <c r="IE411" s="1"/>
      <c r="IF411" s="1"/>
      <c r="IG411" s="1"/>
      <c r="IH411" s="1"/>
      <c r="II411" s="1"/>
      <c r="IJ411" s="1"/>
      <c r="IK411" s="1"/>
      <c r="IL411" s="1"/>
      <c r="IM411" s="1"/>
      <c r="IN411" s="1"/>
      <c r="IO411" s="1"/>
      <c r="IP411" s="1"/>
    </row>
    <row r="412" s="4" customFormat="1" ht="25.9" customHeight="1" spans="1:250">
      <c r="A412" s="76" t="s">
        <v>410</v>
      </c>
      <c r="B412" s="74">
        <v>372</v>
      </c>
      <c r="C412" s="74"/>
      <c r="D412" s="75">
        <f>(C412-B412)/B412</f>
        <v>-1</v>
      </c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  <c r="HF412" s="1"/>
      <c r="HG412" s="1"/>
      <c r="HH412" s="1"/>
      <c r="HI412" s="1"/>
      <c r="HJ412" s="1"/>
      <c r="HK412" s="1"/>
      <c r="HL412" s="1"/>
      <c r="HM412" s="1"/>
      <c r="HN412" s="1"/>
      <c r="HO412" s="1"/>
      <c r="HP412" s="1"/>
      <c r="HQ412" s="1"/>
      <c r="HR412" s="1"/>
      <c r="HS412" s="1"/>
      <c r="HT412" s="1"/>
      <c r="HU412" s="1"/>
      <c r="HV412" s="1"/>
      <c r="HW412" s="1"/>
      <c r="HX412" s="1"/>
      <c r="HY412" s="1"/>
      <c r="HZ412" s="1"/>
      <c r="IA412" s="1"/>
      <c r="IB412" s="1"/>
      <c r="IC412" s="1"/>
      <c r="ID412" s="1"/>
      <c r="IE412" s="1"/>
      <c r="IF412" s="1"/>
      <c r="IG412" s="1"/>
      <c r="IH412" s="1"/>
      <c r="II412" s="1"/>
      <c r="IJ412" s="1"/>
      <c r="IK412" s="1"/>
      <c r="IL412" s="1"/>
      <c r="IM412" s="1"/>
      <c r="IN412" s="1"/>
      <c r="IO412" s="1"/>
      <c r="IP412" s="1"/>
    </row>
    <row r="413" s="4" customFormat="1" ht="25.9" customHeight="1" spans="1:250">
      <c r="A413" s="72" t="s">
        <v>411</v>
      </c>
      <c r="B413" s="70"/>
      <c r="C413" s="70">
        <v>3800</v>
      </c>
      <c r="D413" s="7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  <c r="HF413" s="1"/>
      <c r="HG413" s="1"/>
      <c r="HH413" s="1"/>
      <c r="HI413" s="1"/>
      <c r="HJ413" s="1"/>
      <c r="HK413" s="1"/>
      <c r="HL413" s="1"/>
      <c r="HM413" s="1"/>
      <c r="HN413" s="1"/>
      <c r="HO413" s="1"/>
      <c r="HP413" s="1"/>
      <c r="HQ413" s="1"/>
      <c r="HR413" s="1"/>
      <c r="HS413" s="1"/>
      <c r="HT413" s="1"/>
      <c r="HU413" s="1"/>
      <c r="HV413" s="1"/>
      <c r="HW413" s="1"/>
      <c r="HX413" s="1"/>
      <c r="HY413" s="1"/>
      <c r="HZ413" s="1"/>
      <c r="IA413" s="1"/>
      <c r="IB413" s="1"/>
      <c r="IC413" s="1"/>
      <c r="ID413" s="1"/>
      <c r="IE413" s="1"/>
      <c r="IF413" s="1"/>
      <c r="IG413" s="1"/>
      <c r="IH413" s="1"/>
      <c r="II413" s="1"/>
      <c r="IJ413" s="1"/>
      <c r="IK413" s="1"/>
      <c r="IL413" s="1"/>
      <c r="IM413" s="1"/>
      <c r="IN413" s="1"/>
      <c r="IO413" s="1"/>
      <c r="IP413" s="1"/>
    </row>
    <row r="414" s="4" customFormat="1" ht="25.9" customHeight="1" spans="1:250">
      <c r="A414" s="72" t="s">
        <v>412</v>
      </c>
      <c r="B414" s="70"/>
      <c r="C414" s="70">
        <v>4000</v>
      </c>
      <c r="D414" s="7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1"/>
      <c r="GY414" s="1"/>
      <c r="GZ414" s="1"/>
      <c r="HA414" s="1"/>
      <c r="HB414" s="1"/>
      <c r="HC414" s="1"/>
      <c r="HD414" s="1"/>
      <c r="HE414" s="1"/>
      <c r="HF414" s="1"/>
      <c r="HG414" s="1"/>
      <c r="HH414" s="1"/>
      <c r="HI414" s="1"/>
      <c r="HJ414" s="1"/>
      <c r="HK414" s="1"/>
      <c r="HL414" s="1"/>
      <c r="HM414" s="1"/>
      <c r="HN414" s="1"/>
      <c r="HO414" s="1"/>
      <c r="HP414" s="1"/>
      <c r="HQ414" s="1"/>
      <c r="HR414" s="1"/>
      <c r="HS414" s="1"/>
      <c r="HT414" s="1"/>
      <c r="HU414" s="1"/>
      <c r="HV414" s="1"/>
      <c r="HW414" s="1"/>
      <c r="HX414" s="1"/>
      <c r="HY414" s="1"/>
      <c r="HZ414" s="1"/>
      <c r="IA414" s="1"/>
      <c r="IB414" s="1"/>
      <c r="IC414" s="1"/>
      <c r="ID414" s="1"/>
      <c r="IE414" s="1"/>
      <c r="IF414" s="1"/>
      <c r="IG414" s="1"/>
      <c r="IH414" s="1"/>
      <c r="II414" s="1"/>
      <c r="IJ414" s="1"/>
      <c r="IK414" s="1"/>
      <c r="IL414" s="1"/>
      <c r="IM414" s="1"/>
      <c r="IN414" s="1"/>
      <c r="IO414" s="1"/>
      <c r="IP414" s="1"/>
    </row>
    <row r="415" s="4" customFormat="1" ht="25.9" customHeight="1" spans="1:250">
      <c r="A415" s="73" t="s">
        <v>413</v>
      </c>
      <c r="B415" s="74"/>
      <c r="C415" s="74">
        <v>4000</v>
      </c>
      <c r="D415" s="7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HX415" s="1"/>
      <c r="HY415" s="1"/>
      <c r="HZ415" s="1"/>
      <c r="IA415" s="1"/>
      <c r="IB415" s="1"/>
      <c r="IC415" s="1"/>
      <c r="ID415" s="1"/>
      <c r="IE415" s="1"/>
      <c r="IF415" s="1"/>
      <c r="IG415" s="1"/>
      <c r="IH415" s="1"/>
      <c r="II415" s="1"/>
      <c r="IJ415" s="1"/>
      <c r="IK415" s="1"/>
      <c r="IL415" s="1"/>
      <c r="IM415" s="1"/>
      <c r="IN415" s="1"/>
      <c r="IO415" s="1"/>
      <c r="IP415" s="1"/>
    </row>
    <row r="416" s="4" customFormat="1" ht="25.9" customHeight="1" spans="1:250">
      <c r="A416" s="76" t="s">
        <v>413</v>
      </c>
      <c r="B416" s="74"/>
      <c r="C416" s="74">
        <v>4000</v>
      </c>
      <c r="D416" s="7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  <c r="HF416" s="1"/>
      <c r="HG416" s="1"/>
      <c r="HH416" s="1"/>
      <c r="HI416" s="1"/>
      <c r="HJ416" s="1"/>
      <c r="HK416" s="1"/>
      <c r="HL416" s="1"/>
      <c r="HM416" s="1"/>
      <c r="HN416" s="1"/>
      <c r="HO416" s="1"/>
      <c r="HP416" s="1"/>
      <c r="HQ416" s="1"/>
      <c r="HR416" s="1"/>
      <c r="HS416" s="1"/>
      <c r="HT416" s="1"/>
      <c r="HU416" s="1"/>
      <c r="HV416" s="1"/>
      <c r="HW416" s="1"/>
      <c r="HX416" s="1"/>
      <c r="HY416" s="1"/>
      <c r="HZ416" s="1"/>
      <c r="IA416" s="1"/>
      <c r="IB416" s="1"/>
      <c r="IC416" s="1"/>
      <c r="ID416" s="1"/>
      <c r="IE416" s="1"/>
      <c r="IF416" s="1"/>
      <c r="IG416" s="1"/>
      <c r="IH416" s="1"/>
      <c r="II416" s="1"/>
      <c r="IJ416" s="1"/>
      <c r="IK416" s="1"/>
      <c r="IL416" s="1"/>
      <c r="IM416" s="1"/>
      <c r="IN416" s="1"/>
      <c r="IO416" s="1"/>
      <c r="IP416" s="1"/>
    </row>
    <row r="417" s="4" customFormat="1" ht="25.9" customHeight="1" spans="1:250">
      <c r="A417" s="72" t="s">
        <v>414</v>
      </c>
      <c r="B417" s="70">
        <v>3653</v>
      </c>
      <c r="C417" s="70">
        <v>4192</v>
      </c>
      <c r="D417" s="71">
        <f t="shared" ref="D417:D422" si="17">(C417-B417)/B417</f>
        <v>0.147549958937859</v>
      </c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  <c r="HF417" s="1"/>
      <c r="HG417" s="1"/>
      <c r="HH417" s="1"/>
      <c r="HI417" s="1"/>
      <c r="HJ417" s="1"/>
      <c r="HK417" s="1"/>
      <c r="HL417" s="1"/>
      <c r="HM417" s="1"/>
      <c r="HN417" s="1"/>
      <c r="HO417" s="1"/>
      <c r="HP417" s="1"/>
      <c r="HQ417" s="1"/>
      <c r="HR417" s="1"/>
      <c r="HS417" s="1"/>
      <c r="HT417" s="1"/>
      <c r="HU417" s="1"/>
      <c r="HV417" s="1"/>
      <c r="HW417" s="1"/>
      <c r="HX417" s="1"/>
      <c r="HY417" s="1"/>
      <c r="HZ417" s="1"/>
      <c r="IA417" s="1"/>
      <c r="IB417" s="1"/>
      <c r="IC417" s="1"/>
      <c r="ID417" s="1"/>
      <c r="IE417" s="1"/>
      <c r="IF417" s="1"/>
      <c r="IG417" s="1"/>
      <c r="IH417" s="1"/>
      <c r="II417" s="1"/>
      <c r="IJ417" s="1"/>
      <c r="IK417" s="1"/>
      <c r="IL417" s="1"/>
      <c r="IM417" s="1"/>
      <c r="IN417" s="1"/>
      <c r="IO417" s="1"/>
      <c r="IP417" s="1"/>
    </row>
    <row r="418" s="4" customFormat="1" ht="25.9" customHeight="1" spans="1:250">
      <c r="A418" s="73" t="s">
        <v>415</v>
      </c>
      <c r="B418" s="74">
        <v>3653</v>
      </c>
      <c r="C418" s="74">
        <v>4192</v>
      </c>
      <c r="D418" s="75">
        <f t="shared" si="17"/>
        <v>0.147549958937859</v>
      </c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  <c r="HJ418" s="1"/>
      <c r="HK418" s="1"/>
      <c r="HL418" s="1"/>
      <c r="HM418" s="1"/>
      <c r="HN418" s="1"/>
      <c r="HO418" s="1"/>
      <c r="HP418" s="1"/>
      <c r="HQ418" s="1"/>
      <c r="HR418" s="1"/>
      <c r="HS418" s="1"/>
      <c r="HT418" s="1"/>
      <c r="HU418" s="1"/>
      <c r="HV418" s="1"/>
      <c r="HW418" s="1"/>
      <c r="HX418" s="1"/>
      <c r="HY418" s="1"/>
      <c r="HZ418" s="1"/>
      <c r="IA418" s="1"/>
      <c r="IB418" s="1"/>
      <c r="IC418" s="1"/>
      <c r="ID418" s="1"/>
      <c r="IE418" s="1"/>
      <c r="IF418" s="1"/>
      <c r="IG418" s="1"/>
      <c r="IH418" s="1"/>
      <c r="II418" s="1"/>
      <c r="IJ418" s="1"/>
      <c r="IK418" s="1"/>
      <c r="IL418" s="1"/>
      <c r="IM418" s="1"/>
      <c r="IN418" s="1"/>
      <c r="IO418" s="1"/>
      <c r="IP418" s="1"/>
    </row>
    <row r="419" s="4" customFormat="1" ht="25.9" customHeight="1" spans="1:250">
      <c r="A419" s="76" t="s">
        <v>416</v>
      </c>
      <c r="B419" s="74">
        <v>3653</v>
      </c>
      <c r="C419" s="74">
        <v>4192</v>
      </c>
      <c r="D419" s="75">
        <f t="shared" si="17"/>
        <v>0.147549958937859</v>
      </c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  <c r="HH419" s="1"/>
      <c r="HI419" s="1"/>
      <c r="HJ419" s="1"/>
      <c r="HK419" s="1"/>
      <c r="HL419" s="1"/>
      <c r="HM419" s="1"/>
      <c r="HN419" s="1"/>
      <c r="HO419" s="1"/>
      <c r="HP419" s="1"/>
      <c r="HQ419" s="1"/>
      <c r="HR419" s="1"/>
      <c r="HS419" s="1"/>
      <c r="HT419" s="1"/>
      <c r="HU419" s="1"/>
      <c r="HV419" s="1"/>
      <c r="HW419" s="1"/>
      <c r="HX419" s="1"/>
      <c r="HY419" s="1"/>
      <c r="HZ419" s="1"/>
      <c r="IA419" s="1"/>
      <c r="IB419" s="1"/>
      <c r="IC419" s="1"/>
      <c r="ID419" s="1"/>
      <c r="IE419" s="1"/>
      <c r="IF419" s="1"/>
      <c r="IG419" s="1"/>
      <c r="IH419" s="1"/>
      <c r="II419" s="1"/>
      <c r="IJ419" s="1"/>
      <c r="IK419" s="1"/>
      <c r="IL419" s="1"/>
      <c r="IM419" s="1"/>
      <c r="IN419" s="1"/>
      <c r="IO419" s="1"/>
      <c r="IP419" s="1"/>
    </row>
    <row r="420" s="4" customFormat="1" ht="25.9" customHeight="1" spans="1:250">
      <c r="A420" s="72" t="s">
        <v>417</v>
      </c>
      <c r="B420" s="70">
        <v>45</v>
      </c>
      <c r="C420" s="70">
        <v>24</v>
      </c>
      <c r="D420" s="71">
        <f t="shared" si="17"/>
        <v>-0.466666666666667</v>
      </c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  <c r="HF420" s="1"/>
      <c r="HG420" s="1"/>
      <c r="HH420" s="1"/>
      <c r="HI420" s="1"/>
      <c r="HJ420" s="1"/>
      <c r="HK420" s="1"/>
      <c r="HL420" s="1"/>
      <c r="HM420" s="1"/>
      <c r="HN420" s="1"/>
      <c r="HO420" s="1"/>
      <c r="HP420" s="1"/>
      <c r="HQ420" s="1"/>
      <c r="HR420" s="1"/>
      <c r="HS420" s="1"/>
      <c r="HT420" s="1"/>
      <c r="HU420" s="1"/>
      <c r="HV420" s="1"/>
      <c r="HW420" s="1"/>
      <c r="HX420" s="1"/>
      <c r="HY420" s="1"/>
      <c r="HZ420" s="1"/>
      <c r="IA420" s="1"/>
      <c r="IB420" s="1"/>
      <c r="IC420" s="1"/>
      <c r="ID420" s="1"/>
      <c r="IE420" s="1"/>
      <c r="IF420" s="1"/>
      <c r="IG420" s="1"/>
      <c r="IH420" s="1"/>
      <c r="II420" s="1"/>
      <c r="IJ420" s="1"/>
      <c r="IK420" s="1"/>
      <c r="IL420" s="1"/>
      <c r="IM420" s="1"/>
      <c r="IN420" s="1"/>
      <c r="IO420" s="1"/>
      <c r="IP420" s="1"/>
    </row>
    <row r="421" s="4" customFormat="1" ht="25.9" customHeight="1" spans="1:250">
      <c r="A421" s="73" t="s">
        <v>418</v>
      </c>
      <c r="B421" s="77">
        <v>45</v>
      </c>
      <c r="C421" s="77">
        <v>24</v>
      </c>
      <c r="D421" s="75">
        <f t="shared" si="17"/>
        <v>-0.466666666666667</v>
      </c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  <c r="HF421" s="1"/>
      <c r="HG421" s="1"/>
      <c r="HH421" s="1"/>
      <c r="HI421" s="1"/>
      <c r="HJ421" s="1"/>
      <c r="HK421" s="1"/>
      <c r="HL421" s="1"/>
      <c r="HM421" s="1"/>
      <c r="HN421" s="1"/>
      <c r="HO421" s="1"/>
      <c r="HP421" s="1"/>
      <c r="HQ421" s="1"/>
      <c r="HR421" s="1"/>
      <c r="HS421" s="1"/>
      <c r="HT421" s="1"/>
      <c r="HU421" s="1"/>
      <c r="HV421" s="1"/>
      <c r="HW421" s="1"/>
      <c r="HX421" s="1"/>
      <c r="HY421" s="1"/>
      <c r="HZ421" s="1"/>
      <c r="IA421" s="1"/>
      <c r="IB421" s="1"/>
      <c r="IC421" s="1"/>
      <c r="ID421" s="1"/>
      <c r="IE421" s="1"/>
      <c r="IF421" s="1"/>
      <c r="IG421" s="1"/>
      <c r="IH421" s="1"/>
      <c r="II421" s="1"/>
      <c r="IJ421" s="1"/>
      <c r="IK421" s="1"/>
      <c r="IL421" s="1"/>
      <c r="IM421" s="1"/>
      <c r="IN421" s="1"/>
      <c r="IO421" s="1"/>
      <c r="IP421" s="1"/>
    </row>
    <row r="422" s="4" customFormat="1" ht="25.9" customHeight="1" spans="1:250">
      <c r="A422" s="78" t="s">
        <v>418</v>
      </c>
      <c r="B422" s="79">
        <v>45</v>
      </c>
      <c r="C422" s="79">
        <v>24</v>
      </c>
      <c r="D422" s="80">
        <f t="shared" si="17"/>
        <v>-0.466666666666667</v>
      </c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1"/>
      <c r="GQ422" s="1"/>
      <c r="GR422" s="1"/>
      <c r="GS422" s="1"/>
      <c r="GT422" s="1"/>
      <c r="GU422" s="1"/>
      <c r="GV422" s="1"/>
      <c r="GW422" s="1"/>
      <c r="GX422" s="1"/>
      <c r="GY422" s="1"/>
      <c r="GZ422" s="1"/>
      <c r="HA422" s="1"/>
      <c r="HB422" s="1"/>
      <c r="HC422" s="1"/>
      <c r="HD422" s="1"/>
      <c r="HE422" s="1"/>
      <c r="HF422" s="1"/>
      <c r="HG422" s="1"/>
      <c r="HH422" s="1"/>
      <c r="HI422" s="1"/>
      <c r="HJ422" s="1"/>
      <c r="HK422" s="1"/>
      <c r="HL422" s="1"/>
      <c r="HM422" s="1"/>
      <c r="HN422" s="1"/>
      <c r="HO422" s="1"/>
      <c r="HP422" s="1"/>
      <c r="HQ422" s="1"/>
      <c r="HR422" s="1"/>
      <c r="HS422" s="1"/>
      <c r="HT422" s="1"/>
      <c r="HU422" s="1"/>
      <c r="HV422" s="1"/>
      <c r="HW422" s="1"/>
      <c r="HX422" s="1"/>
      <c r="HY422" s="1"/>
      <c r="HZ422" s="1"/>
      <c r="IA422" s="1"/>
      <c r="IB422" s="1"/>
      <c r="IC422" s="1"/>
      <c r="ID422" s="1"/>
      <c r="IE422" s="1"/>
      <c r="IF422" s="1"/>
      <c r="IG422" s="1"/>
      <c r="IH422" s="1"/>
      <c r="II422" s="1"/>
      <c r="IJ422" s="1"/>
      <c r="IK422" s="1"/>
      <c r="IL422" s="1"/>
      <c r="IM422" s="1"/>
      <c r="IN422" s="1"/>
      <c r="IO422" s="1"/>
      <c r="IP422" s="1"/>
    </row>
    <row r="423" s="4" customFormat="1" ht="49.15" customHeight="1" spans="1:250">
      <c r="A423" s="81" t="s">
        <v>419</v>
      </c>
      <c r="B423" s="81"/>
      <c r="C423" s="81"/>
      <c r="D423" s="8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  <c r="HF423" s="1"/>
      <c r="HG423" s="1"/>
      <c r="HH423" s="1"/>
      <c r="HI423" s="1"/>
      <c r="HJ423" s="1"/>
      <c r="HK423" s="1"/>
      <c r="HL423" s="1"/>
      <c r="HM423" s="1"/>
      <c r="HN423" s="1"/>
      <c r="HO423" s="1"/>
      <c r="HP423" s="1"/>
      <c r="HQ423" s="1"/>
      <c r="HR423" s="1"/>
      <c r="HS423" s="1"/>
      <c r="HT423" s="1"/>
      <c r="HU423" s="1"/>
      <c r="HV423" s="1"/>
      <c r="HW423" s="1"/>
      <c r="HX423" s="1"/>
      <c r="HY423" s="1"/>
      <c r="HZ423" s="1"/>
      <c r="IA423" s="1"/>
      <c r="IB423" s="1"/>
      <c r="IC423" s="1"/>
      <c r="ID423" s="1"/>
      <c r="IE423" s="1"/>
      <c r="IF423" s="1"/>
      <c r="IG423" s="1"/>
      <c r="IH423" s="1"/>
      <c r="II423" s="1"/>
      <c r="IJ423" s="1"/>
      <c r="IK423" s="1"/>
      <c r="IL423" s="1"/>
      <c r="IM423" s="1"/>
      <c r="IN423" s="1"/>
      <c r="IO423" s="1"/>
      <c r="IP423" s="1"/>
    </row>
  </sheetData>
  <autoFilter xmlns:etc="http://www.wps.cn/officeDocument/2017/etCustomData" ref="A4:IP423" etc:filterBottomFollowUsedRange="0">
    <extLst/>
  </autoFilter>
  <mergeCells count="1">
    <mergeCell ref="A2:D2"/>
  </mergeCells>
  <dataValidations count="1">
    <dataValidation type="decimal" operator="between" allowBlank="1" showInputMessage="1" showErrorMessage="1" sqref="B244:C244">
      <formula1>-99999999999999</formula1>
      <formula2>99999999999999</formula2>
    </dataValidation>
  </dataValidations>
  <printOptions horizontalCentered="1"/>
  <pageMargins left="0.751388888888889" right="0.751388888888889" top="0.550694444444444" bottom="0.830555555555555" header="0.5" footer="0.5"/>
  <pageSetup paperSize="9" scale="87" fitToHeight="0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33"/>
  <sheetViews>
    <sheetView view="pageBreakPreview" zoomScaleNormal="100" workbookViewId="0">
      <selection activeCell="B5" sqref="B5"/>
    </sheetView>
  </sheetViews>
  <sheetFormatPr defaultColWidth="9.14285714285714" defaultRowHeight="14.25"/>
  <cols>
    <col min="1" max="1" width="66.1428571428571" style="38" customWidth="1"/>
    <col min="2" max="2" width="21.7142857142857" style="38" customWidth="1"/>
    <col min="3" max="16384" width="9.14285714285714" style="4"/>
  </cols>
  <sheetData>
    <row r="1" s="1" customFormat="1" spans="1:252">
      <c r="A1" s="20" t="s">
        <v>457</v>
      </c>
      <c r="B1" s="20"/>
      <c r="C1" s="21"/>
      <c r="IR1" s="4"/>
    </row>
    <row r="2" ht="48" customHeight="1" spans="1:252">
      <c r="A2" s="39" t="s">
        <v>458</v>
      </c>
      <c r="B2" s="39"/>
    </row>
    <row r="3" s="1" customFormat="1" ht="19.9" customHeight="1" spans="1:252">
      <c r="A3" s="40"/>
      <c r="B3" s="41" t="s">
        <v>6</v>
      </c>
      <c r="C3" s="25"/>
      <c r="IR3" s="4"/>
    </row>
    <row r="4" s="37" customFormat="1" ht="25" customHeight="1" spans="1:252">
      <c r="A4" s="42" t="s">
        <v>7</v>
      </c>
      <c r="B4" s="43" t="s">
        <v>422</v>
      </c>
    </row>
    <row r="5" ht="25" customHeight="1" spans="1:252">
      <c r="A5" s="44" t="s">
        <v>459</v>
      </c>
      <c r="B5" s="45">
        <f>B6+B11+B23+B28+B26+B21</f>
        <v>168820</v>
      </c>
    </row>
    <row r="6" ht="25" customHeight="1" spans="1:252">
      <c r="A6" s="46" t="s">
        <v>460</v>
      </c>
      <c r="B6" s="47">
        <f>SUM(B7:B10)</f>
        <v>51614</v>
      </c>
    </row>
    <row r="7" ht="25" customHeight="1" spans="1:252">
      <c r="A7" s="48" t="s">
        <v>461</v>
      </c>
      <c r="B7" s="31">
        <v>33060</v>
      </c>
    </row>
    <row r="8" ht="25" customHeight="1" spans="1:252">
      <c r="A8" s="48" t="s">
        <v>462</v>
      </c>
      <c r="B8" s="31">
        <v>6921</v>
      </c>
    </row>
    <row r="9" ht="25" customHeight="1" spans="1:252">
      <c r="A9" s="48" t="s">
        <v>390</v>
      </c>
      <c r="B9" s="31">
        <v>3655</v>
      </c>
    </row>
    <row r="10" ht="25" customHeight="1" spans="1:252">
      <c r="A10" s="48" t="s">
        <v>463</v>
      </c>
      <c r="B10" s="31">
        <v>7978</v>
      </c>
    </row>
    <row r="11" ht="25" customHeight="1" spans="1:252">
      <c r="A11" s="46" t="s">
        <v>464</v>
      </c>
      <c r="B11" s="47">
        <f>SUM(B12:B20)</f>
        <v>2121</v>
      </c>
    </row>
    <row r="12" ht="25" customHeight="1" spans="1:252">
      <c r="A12" s="48" t="s">
        <v>465</v>
      </c>
      <c r="B12" s="31">
        <v>1239</v>
      </c>
    </row>
    <row r="13" ht="25" customHeight="1" spans="1:252">
      <c r="A13" s="48" t="s">
        <v>466</v>
      </c>
      <c r="B13" s="31"/>
    </row>
    <row r="14" ht="25" customHeight="1" spans="1:252">
      <c r="A14" s="48" t="s">
        <v>467</v>
      </c>
      <c r="B14" s="31">
        <v>4</v>
      </c>
    </row>
    <row r="15" ht="25" customHeight="1" spans="1:252">
      <c r="A15" s="48" t="s">
        <v>468</v>
      </c>
      <c r="B15" s="31">
        <v>1</v>
      </c>
    </row>
    <row r="16" ht="25" customHeight="1" spans="1:252">
      <c r="A16" s="48" t="s">
        <v>469</v>
      </c>
      <c r="B16" s="31">
        <v>238</v>
      </c>
    </row>
    <row r="17" ht="25" customHeight="1" spans="1:252">
      <c r="A17" s="48" t="s">
        <v>470</v>
      </c>
      <c r="B17" s="31"/>
    </row>
    <row r="18" ht="25" customHeight="1" spans="1:252">
      <c r="A18" s="48" t="s">
        <v>471</v>
      </c>
      <c r="B18" s="31">
        <v>189</v>
      </c>
    </row>
    <row r="19" ht="25" customHeight="1" spans="1:252">
      <c r="A19" s="48" t="s">
        <v>472</v>
      </c>
      <c r="B19" s="31">
        <v>33</v>
      </c>
    </row>
    <row r="20" ht="25" customHeight="1" spans="1:252">
      <c r="A20" s="48" t="s">
        <v>473</v>
      </c>
      <c r="B20" s="31">
        <v>417</v>
      </c>
    </row>
    <row r="21" ht="25" customHeight="1" spans="1:252">
      <c r="A21" s="46" t="s">
        <v>474</v>
      </c>
      <c r="B21" s="47">
        <v>61</v>
      </c>
    </row>
    <row r="22" ht="25" customHeight="1" spans="1:252">
      <c r="A22" s="48" t="s">
        <v>475</v>
      </c>
      <c r="B22" s="31">
        <v>61</v>
      </c>
    </row>
    <row r="23" ht="25" customHeight="1" spans="1:252">
      <c r="A23" s="46" t="s">
        <v>476</v>
      </c>
      <c r="B23" s="47">
        <f>B24+B25</f>
        <v>97712</v>
      </c>
    </row>
    <row r="24" ht="25" customHeight="1" spans="1:252">
      <c r="A24" s="48" t="s">
        <v>477</v>
      </c>
      <c r="B24" s="31">
        <v>97464</v>
      </c>
    </row>
    <row r="25" ht="25" customHeight="1" spans="1:252">
      <c r="A25" s="48" t="s">
        <v>478</v>
      </c>
      <c r="B25" s="31">
        <v>248</v>
      </c>
    </row>
    <row r="26" ht="25" customHeight="1" spans="1:252">
      <c r="A26" s="46" t="s">
        <v>479</v>
      </c>
      <c r="B26" s="47">
        <v>8</v>
      </c>
    </row>
    <row r="27" ht="25" customHeight="1" spans="1:252">
      <c r="A27" s="48" t="s">
        <v>480</v>
      </c>
      <c r="B27" s="31">
        <v>8</v>
      </c>
    </row>
    <row r="28" ht="25" customHeight="1" spans="1:252">
      <c r="A28" s="46" t="s">
        <v>481</v>
      </c>
      <c r="B28" s="47">
        <f>B30+B31</f>
        <v>17304</v>
      </c>
    </row>
    <row r="29" ht="25" customHeight="1" spans="1:252">
      <c r="A29" s="49" t="s">
        <v>482</v>
      </c>
      <c r="B29" s="31"/>
    </row>
    <row r="30" ht="25" customHeight="1" spans="1:252">
      <c r="A30" s="48" t="s">
        <v>483</v>
      </c>
      <c r="B30" s="31">
        <v>17150</v>
      </c>
    </row>
    <row r="31" ht="25" customHeight="1" spans="1:252">
      <c r="A31" s="50" t="s">
        <v>484</v>
      </c>
      <c r="B31" s="51">
        <v>154</v>
      </c>
    </row>
    <row r="32" s="1" customFormat="1" ht="15" customHeight="1" spans="1:252">
      <c r="A32" s="52" t="s">
        <v>485</v>
      </c>
      <c r="B32" s="53"/>
      <c r="IQ32" s="4"/>
      <c r="IR32" s="4"/>
    </row>
    <row r="33" ht="12.75" spans="1:2">
      <c r="A33" s="54"/>
      <c r="B33" s="54"/>
    </row>
  </sheetData>
  <mergeCells count="3">
    <mergeCell ref="A2:B2"/>
    <mergeCell ref="A32:B32"/>
    <mergeCell ref="A33:B33"/>
  </mergeCells>
  <printOptions horizontalCentered="1"/>
  <pageMargins left="0.751388888888889" right="0.751388888888889" top="0.708333333333333" bottom="0.708333333333333" header="0.5" footer="0.5"/>
  <pageSetup paperSize="9" scale="84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5"/>
  <sheetViews>
    <sheetView view="pageBreakPreview" zoomScaleNormal="100" workbookViewId="0">
      <selection activeCell="Q3" sqref="Q3"/>
    </sheetView>
  </sheetViews>
  <sheetFormatPr defaultColWidth="11.4285714285714" defaultRowHeight="13.5"/>
  <cols>
    <col min="1" max="1" width="49.1428571428571" style="19" customWidth="1"/>
    <col min="2" max="2" width="30.7142857142857" style="19" customWidth="1"/>
    <col min="3" max="3" width="11.1428571428571" style="19" customWidth="1"/>
    <col min="4" max="16384" width="11.4285714285714" style="19"/>
  </cols>
  <sheetData>
    <row r="1" s="1" customFormat="1" ht="14.25" spans="1:250">
      <c r="A1" s="20" t="s">
        <v>486</v>
      </c>
      <c r="B1" s="21"/>
      <c r="IP1" s="4"/>
    </row>
    <row r="2" ht="51" customHeight="1" spans="1:250">
      <c r="A2" s="22" t="s">
        <v>487</v>
      </c>
      <c r="B2" s="23"/>
    </row>
    <row r="3" s="1" customFormat="1" ht="19.9" customHeight="1" spans="1:250">
      <c r="A3" s="24"/>
      <c r="B3" s="25" t="s">
        <v>6</v>
      </c>
      <c r="IP3" s="4"/>
    </row>
    <row r="4" s="18" customFormat="1" ht="33" customHeight="1" spans="1:250">
      <c r="A4" s="26" t="s">
        <v>7</v>
      </c>
      <c r="B4" s="27" t="s">
        <v>422</v>
      </c>
    </row>
    <row r="5" ht="30" customHeight="1" spans="1:250">
      <c r="A5" s="28" t="s">
        <v>488</v>
      </c>
      <c r="B5" s="29">
        <f>B6+B7+B8</f>
        <v>2424</v>
      </c>
    </row>
    <row r="6" ht="30" customHeight="1" spans="1:250">
      <c r="A6" s="30" t="s">
        <v>489</v>
      </c>
      <c r="B6" s="31">
        <v>2197</v>
      </c>
    </row>
    <row r="7" ht="30" customHeight="1" spans="1:250">
      <c r="A7" s="30" t="s">
        <v>490</v>
      </c>
      <c r="B7" s="31">
        <v>143</v>
      </c>
    </row>
    <row r="8" ht="30" customHeight="1" spans="1:250">
      <c r="A8" s="30" t="s">
        <v>491</v>
      </c>
      <c r="B8" s="31">
        <v>84</v>
      </c>
    </row>
    <row r="9" ht="30" customHeight="1" spans="1:250">
      <c r="A9" s="28" t="s">
        <v>492</v>
      </c>
      <c r="B9" s="29">
        <f>B10+B11+B14</f>
        <v>735</v>
      </c>
    </row>
    <row r="10" ht="30" customHeight="1" spans="1:250">
      <c r="A10" s="30" t="s">
        <v>493</v>
      </c>
      <c r="B10" s="32">
        <v>12</v>
      </c>
    </row>
    <row r="11" ht="30" customHeight="1" spans="1:250">
      <c r="A11" s="30" t="s">
        <v>494</v>
      </c>
      <c r="B11" s="32">
        <f>B12+B13</f>
        <v>613</v>
      </c>
    </row>
    <row r="12" ht="30" customHeight="1" spans="1:250">
      <c r="A12" s="33" t="s">
        <v>495</v>
      </c>
      <c r="B12" s="32">
        <v>420</v>
      </c>
    </row>
    <row r="13" ht="30" customHeight="1" spans="1:250">
      <c r="A13" s="33" t="s">
        <v>496</v>
      </c>
      <c r="B13" s="32">
        <v>193</v>
      </c>
    </row>
    <row r="14" ht="30" customHeight="1" spans="1:250">
      <c r="A14" s="34" t="s">
        <v>497</v>
      </c>
      <c r="B14" s="35">
        <v>110</v>
      </c>
    </row>
    <row r="15" ht="27" customHeight="1" spans="1:250">
      <c r="A15" s="36"/>
      <c r="B15" s="36"/>
    </row>
  </sheetData>
  <mergeCells count="2">
    <mergeCell ref="A2:B2"/>
    <mergeCell ref="A15:B15"/>
  </mergeCells>
  <printOptions horizontalCentered="1"/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表1-1.汕尾市城区2025年区级一般公共预算收支总表</vt:lpstr>
      <vt:lpstr>表1-2.汕尾市城区2025年区级一般公共预算收入执行情况表</vt:lpstr>
      <vt:lpstr>表1-3.汕尾市城区2025年区本级一般公共预算支出表</vt:lpstr>
      <vt:lpstr>表1-4.汕尾市城区2026年区级一般公共预算收支</vt:lpstr>
      <vt:lpstr>表1-5.汕尾市城区2026年区级一般公共预算收入表</vt:lpstr>
      <vt:lpstr>表1-6.汕尾市城区2026年区本级一般公共预算支出表 (2)</vt:lpstr>
      <vt:lpstr>表1-7.汕尾市城区2026年区本级一般公共预算基本支出表</vt:lpstr>
      <vt:lpstr>表1-8.汕尾市城区2026年区本级一般公共预算行政经费及三公</vt:lpstr>
      <vt:lpstr>表1-9.汕尾市城区2026年区级一般公共预算提前下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chen</cp:lastModifiedBy>
  <dcterms:created xsi:type="dcterms:W3CDTF">2023-02-03T20:02:00Z</dcterms:created>
  <dcterms:modified xsi:type="dcterms:W3CDTF">2026-03-13T09:47:42Z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541AF46A6885425AA35EAA8120CCCEA5_13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