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封面" sheetId="11" r:id="rId1"/>
    <sheet name="表1-1.汕尾市城区2023年区级一般公共预算收支总表" sheetId="2" r:id="rId2"/>
    <sheet name="表1-2.汕尾市城区2023年区级一般公共预算收入执行情况表" sheetId="3" r:id="rId3"/>
    <sheet name="表1-3.汕尾市城区2023年区本级一般公共预算支出表" sheetId="12" r:id="rId4"/>
    <sheet name="表1-4.汕尾市城区2024年区级一般公共预算收支总表" sheetId="5" r:id="rId5"/>
    <sheet name="表1-5.汕尾市城区2024年区级一般公共预算收入表" sheetId="6" r:id="rId6"/>
    <sheet name="表1-6.汕尾市城区2024年区本级一般公共预算支出表" sheetId="7" r:id="rId7"/>
    <sheet name="表1-7.汕尾市城区2024年区本级一般公共预算基本支出表" sheetId="8" r:id="rId8"/>
    <sheet name="表1-8.汕尾市城区2024年区本级一般公共预算行政经费及三公" sheetId="9" r:id="rId9"/>
    <sheet name="表1-9.汕尾市城区2023年区级一般公共预算提前下达转移支付" sheetId="10" r:id="rId10"/>
  </sheets>
  <externalReferences>
    <externalReference r:id="rId11"/>
    <externalReference r:id="rId12"/>
  </externalReferences>
  <definedNames>
    <definedName name="_xlnm._FilterDatabase" localSheetId="3" hidden="1">'表1-3.汕尾市城区2023年区本级一般公共预算支出表'!$A$4:$HV$398</definedName>
    <definedName name="_xlnm._FilterDatabase" localSheetId="6" hidden="1">'表1-6.汕尾市城区2024年区本级一般公共预算支出表'!$A$4:$IQ$449</definedName>
    <definedName name="_xlnm._FilterDatabase" localSheetId="9" hidden="1">'表1-9.汕尾市城区2023年区级一般公共预算提前下达转移支付'!$A$4:$IJ$145</definedName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'表1-1.汕尾市城区2023年区级一般公共预算收支总表'!$A$1:$D$28</definedName>
    <definedName name="quan" localSheetId="1">#REF!</definedName>
    <definedName name="X" localSheetId="1">[1]投入!#REF!</definedName>
    <definedName name="表8类级科目" localSheetId="1">[1]投入!#REF!</definedName>
    <definedName name="重点投入" localSheetId="1">[1]投入!#REF!</definedName>
    <definedName name="Database" localSheetId="2">#REF!</definedName>
    <definedName name="_xlnm.Print_Area" localSheetId="2">'表1-2.汕尾市城区2023年区级一般公共预算收入执行情况表'!$A$1:$E$51</definedName>
    <definedName name="_xlnm.Print_Titles" localSheetId="2">'表1-2.汕尾市城区2023年区级一般公共预算收入执行情况表'!$1:$4</definedName>
    <definedName name="quan" localSheetId="2">#REF!</definedName>
    <definedName name="X" localSheetId="2">[1]投入!#REF!</definedName>
    <definedName name="表8类级科目" localSheetId="2">[1]投入!#REF!</definedName>
    <definedName name="重点投入" localSheetId="2">[1]投入!#REF!</definedName>
    <definedName name="Database" localSheetId="4">#REF!</definedName>
    <definedName name="_xlnm.Print_Area" localSheetId="4">'表1-4.汕尾市城区2024年区级一般公共预算收支总表'!$A$1:$D$27</definedName>
    <definedName name="quan" localSheetId="4">#REF!</definedName>
    <definedName name="X" localSheetId="4">[1]投入!#REF!</definedName>
    <definedName name="表8类级科目" localSheetId="4">[1]投入!#REF!</definedName>
    <definedName name="重点投入" localSheetId="4">[1]投入!#REF!</definedName>
    <definedName name="Database" localSheetId="5">#REF!</definedName>
    <definedName name="_xlnm.Print_Area" localSheetId="5">'表1-5.汕尾市城区2024年区级一般公共预算收入表'!$A$1:$E$51</definedName>
    <definedName name="_xlnm.Print_Titles" localSheetId="5">'表1-5.汕尾市城区2024年区级一般公共预算收入表'!$1:$4</definedName>
    <definedName name="quan" localSheetId="5">#REF!</definedName>
    <definedName name="X" localSheetId="5">[1]投入!#REF!</definedName>
    <definedName name="表8类级科目" localSheetId="5">[1]投入!#REF!</definedName>
    <definedName name="重点投入" localSheetId="5">[1]投入!#REF!</definedName>
    <definedName name="Database" localSheetId="6">#REF!</definedName>
    <definedName name="_xlnm.Print_Area" localSheetId="6">'表1-6.汕尾市城区2024年区本级一般公共预算支出表'!$A$1:$C$449</definedName>
    <definedName name="_xlnm.Print_Titles" localSheetId="6">'表1-6.汕尾市城区2024年区本级一般公共预算支出表'!$1:$4</definedName>
    <definedName name="quan" localSheetId="6">#REF!</definedName>
    <definedName name="Database" localSheetId="7">#REF!</definedName>
    <definedName name="_xlnm.Print_Area" localSheetId="7">'表1-7.汕尾市城区2024年区本级一般公共预算基本支出表'!$A$1:$B$32</definedName>
    <definedName name="_xlnm.Print_Titles" localSheetId="7">'表1-7.汕尾市城区2024年区本级一般公共预算基本支出表'!$1:$4</definedName>
    <definedName name="quan" localSheetId="7">#REF!</definedName>
    <definedName name="Database" localSheetId="8">#REF!</definedName>
    <definedName name="quan" localSheetId="8">#REF!</definedName>
    <definedName name="_xlnm.Print_Area" localSheetId="9">'表1-9.汕尾市城区2023年区级一般公共预算提前下达转移支付'!$A$1:$B$145</definedName>
    <definedName name="Database" localSheetId="9">#REF!</definedName>
    <definedName name="_xlnm.Print_Titles" localSheetId="9">'表1-9.汕尾市城区2023年区级一般公共预算提前下达转移支付'!$1:$4</definedName>
    <definedName name="quan" localSheetId="9">#REF!</definedName>
    <definedName name="单位名称" localSheetId="3">#REF!</definedName>
    <definedName name="功能科目编码" localSheetId="3">#REF!</definedName>
    <definedName name="股室" localSheetId="3">#REF!</definedName>
    <definedName name="经济分类编码" localSheetId="3">#REF!</definedName>
    <definedName name="来源类型" localSheetId="3">#REF!</definedName>
    <definedName name="项目类别" localSheetId="3">#REF!</definedName>
    <definedName name="资金性质" localSheetId="3">#REF!</definedName>
    <definedName name="单位编码" localSheetId="3">[2]基础信息!$B$2:$B$202</definedName>
    <definedName name="Database" localSheetId="3">#REF!</definedName>
    <definedName name="_xlnm.Print_Titles" localSheetId="3">'表1-3.汕尾市城区2023年区本级一般公共预算支出表'!$1:$4</definedName>
    <definedName name="quan" localSheetId="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<sst xmlns="http://schemas.openxmlformats.org/spreadsheetml/2006/main" count="1251" uniqueCount="658">
  <si>
    <t>附件1</t>
  </si>
  <si>
    <t xml:space="preserve">  </t>
  </si>
  <si>
    <t>汕尾市城区2023年一般公共预算执行情况和2024年一般公共预算草案</t>
  </si>
  <si>
    <t>编制单位：汕尾市城区财政局</t>
  </si>
  <si>
    <t>表1-1</t>
  </si>
  <si>
    <t>汕尾市城区2023年区级一般公共预算收支总表</t>
  </si>
  <si>
    <t>金额单位：万元</t>
  </si>
  <si>
    <t>项    目</t>
  </si>
  <si>
    <t>执行数</t>
  </si>
  <si>
    <t>一、一般公共预算收入</t>
  </si>
  <si>
    <t>一、一般公共预算支出</t>
  </si>
  <si>
    <t>税收收入</t>
  </si>
  <si>
    <t xml:space="preserve"> 其中：债务付息支出</t>
  </si>
  <si>
    <t>非税收入</t>
  </si>
  <si>
    <t>二、上级补助收入</t>
  </si>
  <si>
    <t>二、补助下级支出</t>
  </si>
  <si>
    <t>返还性收入</t>
  </si>
  <si>
    <t xml:space="preserve">返还性支出 </t>
  </si>
  <si>
    <t>一般性转移支付收入</t>
  </si>
  <si>
    <t>一般性转移支付支出</t>
  </si>
  <si>
    <t>专项转移支付收入</t>
  </si>
  <si>
    <t>专项转移支付支出</t>
  </si>
  <si>
    <t>三、下级上解收入</t>
  </si>
  <si>
    <t>三、上解支出</t>
  </si>
  <si>
    <t>体制上解收入</t>
  </si>
  <si>
    <t>体制上解支出</t>
  </si>
  <si>
    <t>专项上解收入</t>
  </si>
  <si>
    <t>专项上解支出</t>
  </si>
  <si>
    <t>四、上年结转收入</t>
  </si>
  <si>
    <t>四、调出资金</t>
  </si>
  <si>
    <t>五、调入资金</t>
  </si>
  <si>
    <t>五、债务转贷支出</t>
  </si>
  <si>
    <t>政府性基金预算调入资金</t>
  </si>
  <si>
    <t>六、区域间转移性支出</t>
  </si>
  <si>
    <t>国有资本经营预算调入资金</t>
  </si>
  <si>
    <t>七、安排预算稳定调节基金</t>
  </si>
  <si>
    <t>其他调入资金</t>
  </si>
  <si>
    <t>八、补充预算周转金</t>
  </si>
  <si>
    <t>六、债务（转贷）收入</t>
  </si>
  <si>
    <t>九、债务还本支出</t>
  </si>
  <si>
    <t>地方政府一般债券（转贷）收入</t>
  </si>
  <si>
    <t>地方政府向外国政府或国际组织借款（转贷）收入</t>
  </si>
  <si>
    <t>地方政府其他一般债务（转贷）收入</t>
  </si>
  <si>
    <t>七、区域间转移性收入</t>
  </si>
  <si>
    <t>当年支出小计</t>
  </si>
  <si>
    <t>八、动用预算稳定调节基金</t>
  </si>
  <si>
    <t xml:space="preserve">    结转下年</t>
  </si>
  <si>
    <t>收入总计</t>
  </si>
  <si>
    <t>支出总计</t>
  </si>
  <si>
    <t>备注：1.县（区）级无需编列下级上解收入、补助下级支出、债务转贷支出等部分内容。2.一般公共预算支出可根据实际需要列举部分重点支出科目。3.需在备注中说明再融资债券情况。</t>
  </si>
  <si>
    <t>表1-2</t>
  </si>
  <si>
    <t>汕尾市城区2023年区级一般公共预算收入执行情况表</t>
  </si>
  <si>
    <t>（调整）预算数</t>
  </si>
  <si>
    <t>执行数为
（调整）预算数的%</t>
  </si>
  <si>
    <t>执行数比
上年执行数增减%</t>
  </si>
  <si>
    <t>（一）税收收入</t>
  </si>
  <si>
    <t xml:space="preserve">     增值税</t>
  </si>
  <si>
    <t xml:space="preserve">         其中：免抵调增增值税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</si>
  <si>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</si>
  <si>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</si>
  <si>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</si>
  <si>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</si>
  <si>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</si>
  <si>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</si>
  <si>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</si>
  <si>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</si>
  <si>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</si>
  <si>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</si>
  <si>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</si>
  <si>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环境保护税</t>
  </si>
  <si>
    <t xml:space="preserve">     其他税收收入</t>
  </si>
  <si>
    <t>（二）非税收入</t>
  </si>
  <si>
    <t xml:space="preserve">     专项收入</t>
  </si>
  <si>
    <t xml:space="preserve">         其中：教育费附加收入</t>
  </si>
  <si>
    <t xml:space="preserve">              地方教育附加收入</t>
  </si>
  <si>
    <t xml:space="preserve">              文化事业建设费收入</t>
  </si>
  <si>
    <t xml:space="preserve">              残疾人就业保障收入</t>
  </si>
  <si>
    <t xml:space="preserve">     行政事业性收费收入</t>
  </si>
  <si>
    <t xml:space="preserve">     罚没收入</t>
  </si>
  <si>
    <t xml:space="preserve">     国有资源（资产）有偿使用收入</t>
  </si>
  <si>
    <t xml:space="preserve">     捐赠收入</t>
  </si>
  <si>
    <t xml:space="preserve">     其他收入</t>
  </si>
  <si>
    <t>二、转移性收入</t>
  </si>
  <si>
    <t>（一）上级补助收入</t>
  </si>
  <si>
    <t>（二）下级上解收入</t>
  </si>
  <si>
    <t>（三）上年结转收入</t>
  </si>
  <si>
    <t>（四）调入资金</t>
  </si>
  <si>
    <t>（五）债务（转贷）收入</t>
  </si>
  <si>
    <t>（六）区域间转移性收入</t>
  </si>
  <si>
    <t>（七）动用预算稳定调节基金</t>
  </si>
  <si>
    <t>备注：1.2022年计算执行数与上年执行数比时，需考虑留抵退税因素。2.非税收入中的专项收入，可根据实际列举几个重要收入科目，并在备注解释说明增减变化情况。3.县（区）级不需要填列下级上解收入部分内容。</t>
  </si>
  <si>
    <t>表1-3</t>
  </si>
  <si>
    <t>汕尾市城区2023年区本级一般公共预算支出执行情况表
（按功能分类）</t>
  </si>
  <si>
    <t>项目</t>
  </si>
  <si>
    <t>合   计</t>
  </si>
  <si>
    <t>一、一般公共服务支出</t>
  </si>
  <si>
    <t>人大事务</t>
  </si>
  <si>
    <t>行政运行</t>
  </si>
  <si>
    <t>一般行政管理事务</t>
  </si>
  <si>
    <t>人大会议</t>
  </si>
  <si>
    <t>人大监督</t>
  </si>
  <si>
    <t>人大代表履职能力提升</t>
  </si>
  <si>
    <t>代表工作</t>
  </si>
  <si>
    <t>事业运行</t>
  </si>
  <si>
    <t>其他人大事务支出</t>
  </si>
  <si>
    <t>政协事务</t>
  </si>
  <si>
    <t>政协会议</t>
  </si>
  <si>
    <t>其他政协事务支出</t>
  </si>
  <si>
    <t>政府办公厅（室）及相关机构事务</t>
  </si>
  <si>
    <t>其他政府办公厅（室）及相关机构事务支出</t>
  </si>
  <si>
    <t>发展与改革事务</t>
  </si>
  <si>
    <t>其他发展与改革事务支出</t>
  </si>
  <si>
    <t>统计信息事务</t>
  </si>
  <si>
    <t>专项普查活动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</si>
  <si>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</si>
  <si>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</si>
  <si>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</si>
  <si>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</si>
  <si>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</si>
  <si>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</si>
  <si>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</si>
  <si>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</si>
  <si>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</si>
  <si>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</si>
  <si>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</si>
  <si>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</si>
  <si>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纪检监察事务</t>
  </si>
  <si>
    <t>机关服务</t>
  </si>
  <si>
    <t>大案要案查处</t>
  </si>
  <si>
    <t>派驻派出机构</t>
  </si>
  <si>
    <t>其他纪检监察事务支出</t>
  </si>
  <si>
    <t>商贸事务</t>
  </si>
  <si>
    <t>招商引资</t>
  </si>
  <si>
    <t>其他商贸事务支出</t>
  </si>
  <si>
    <t>知识产权事务</t>
  </si>
  <si>
    <t>其他知识产权事务支出</t>
  </si>
  <si>
    <t>档案事务</t>
  </si>
  <si>
    <t>档案馆</t>
  </si>
  <si>
    <t>其他档案事务支出</t>
  </si>
  <si>
    <t>群众团体事务</t>
  </si>
  <si>
    <t>工会事务</t>
  </si>
  <si>
    <t>其他群众团体事务支出</t>
  </si>
  <si>
    <t>党委办公厅（室）及相关机构事务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</si>
  <si>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</si>
  <si>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</si>
  <si>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</si>
  <si>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</si>
  <si>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</si>
  <si>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</si>
  <si>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</si>
  <si>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</si>
  <si>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市场监督管理事务</t>
  </si>
  <si>
    <t>市场主体管理</t>
  </si>
  <si>
    <t>市场秩序执法</t>
  </si>
  <si>
    <t>质量基础</t>
  </si>
  <si>
    <t>食品安全监管</t>
  </si>
  <si>
    <t>其他市场监督管理事务</t>
  </si>
  <si>
    <t>其他一般公共服务支出</t>
  </si>
  <si>
    <t>二、国防支出</t>
  </si>
  <si>
    <t>国防动员</t>
  </si>
  <si>
    <t>兵役征集</t>
  </si>
  <si>
    <t>民兵</t>
  </si>
  <si>
    <t>边海防</t>
  </si>
  <si>
    <t>其他国防支出</t>
  </si>
  <si>
    <t>三、公共安全支出</t>
  </si>
  <si>
    <t>公安</t>
  </si>
  <si>
    <t>检察</t>
  </si>
  <si>
    <t>法院</t>
  </si>
  <si>
    <t>司法</t>
  </si>
  <si>
    <t>基层司法业务</t>
  </si>
  <si>
    <t>普法宣传</t>
  </si>
  <si>
    <t>律师管理</t>
  </si>
  <si>
    <t>公共法律服务</t>
  </si>
  <si>
    <t>社区矫正</t>
  </si>
  <si>
    <t>其他司法支出</t>
  </si>
  <si>
    <t>其他公共安全支出</t>
  </si>
  <si>
    <t>四、教育支出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</si>
  <si>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</si>
  <si>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</si>
  <si>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</si>
  <si>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</si>
  <si>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</si>
  <si>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</si>
  <si>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</si>
  <si>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</si>
  <si>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</si>
  <si>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</si>
  <si>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其他职业教育支出</t>
  </si>
  <si>
    <t>特殊教育</t>
  </si>
  <si>
    <t>特殊学校教育</t>
  </si>
  <si>
    <t>其他特殊学校教育</t>
  </si>
  <si>
    <t>进修及培训</t>
  </si>
  <si>
    <t>干部教育</t>
  </si>
  <si>
    <t>教育费附加安排的支出</t>
  </si>
  <si>
    <t>中等职业学校教学设施</t>
  </si>
  <si>
    <t>其他教育支出</t>
  </si>
  <si>
    <t>五、科学技术支出</t>
  </si>
  <si>
    <t>科学技术管理事务</t>
  </si>
  <si>
    <t>其他科学技术管理事务支出</t>
  </si>
  <si>
    <t>技术研究与开发</t>
  </si>
  <si>
    <t>其他技术研究与开发支出</t>
  </si>
  <si>
    <t>科技条件与服务</t>
  </si>
  <si>
    <t xml:space="preserve">    技术创新服务体系</t>
  </si>
  <si>
    <t>其他科技条件与服务支出</t>
  </si>
  <si>
    <t>社会科学</t>
  </si>
  <si>
    <t>社会科学研究</t>
  </si>
  <si>
    <t>科学技术普及</t>
  </si>
  <si>
    <t>其他科学技术普及支出</t>
  </si>
  <si>
    <t>其他科学技术支出</t>
  </si>
  <si>
    <t>六、文化旅游体育与传媒支出</t>
  </si>
  <si>
    <t>文化和旅游</t>
  </si>
  <si>
    <t>图书馆</t>
  </si>
  <si>
    <t>群众文化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</si>
  <si>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</si>
  <si>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</si>
  <si>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</si>
  <si>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</si>
  <si>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</si>
  <si>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</si>
  <si>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新闻出版电影</t>
  </si>
  <si>
    <t>电影</t>
  </si>
  <si>
    <t>广播电视</t>
  </si>
  <si>
    <t>广播电视事务</t>
  </si>
  <si>
    <t>其他广播电视支出</t>
  </si>
  <si>
    <t>其他文化旅游体育与传媒支出</t>
  </si>
  <si>
    <t>宣传文化发展专项支出</t>
  </si>
  <si>
    <t>七、社会保障和就业支出</t>
  </si>
  <si>
    <t>人力资源和社会保障管理事务</t>
  </si>
  <si>
    <t>综合业务管理</t>
  </si>
  <si>
    <t>社会保险业务管理事务</t>
  </si>
  <si>
    <t>社会保险经办机构</t>
  </si>
  <si>
    <t>其他人力资源和社会保障管理事务支出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</si>
  <si>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</si>
  <si>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</si>
  <si>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</si>
  <si>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</si>
  <si>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</si>
  <si>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机关事业单位职业年金缴费支出</t>
  </si>
  <si>
    <t>其他行政事业单位养老支出</t>
  </si>
  <si>
    <t>企业改革补助</t>
  </si>
  <si>
    <t>其他企业改革发展补助</t>
  </si>
  <si>
    <t>就业补助</t>
  </si>
  <si>
    <t>就业创业服务补贴</t>
  </si>
  <si>
    <t>社会保险补贴</t>
  </si>
  <si>
    <t>其他就业补助支出</t>
  </si>
  <si>
    <t>抚恤</t>
  </si>
  <si>
    <t>死亡抚恤</t>
  </si>
  <si>
    <t>义务兵优待</t>
  </si>
  <si>
    <t>其他优抚支出</t>
  </si>
  <si>
    <t>退役安置</t>
  </si>
  <si>
    <t>退役士兵安置</t>
  </si>
  <si>
    <t>军队移交政府的离退休人员安置</t>
  </si>
  <si>
    <t>退役士兵管理教育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</si>
  <si>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</si>
  <si>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</si>
  <si>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</si>
  <si>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</si>
  <si>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</si>
  <si>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</si>
  <si>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</si>
  <si>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</si>
  <si>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</si>
  <si>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</si>
  <si>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</si>
  <si>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</si>
  <si>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</si>
  <si>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</si>
  <si>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</si>
  <si>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</si>
  <si>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</si>
  <si>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</si>
  <si>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</si>
  <si>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</si>
  <si>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</si>
  <si>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财政对基本养老保险基金的补助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</si>
  <si>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</si>
  <si>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</si>
  <si>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</si>
  <si>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</si>
  <si>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其他社会保障和就业支出</t>
  </si>
  <si>
    <t>八、卫生健康支出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</si>
  <si>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</si>
  <si>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</si>
  <si>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</si>
  <si>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</si>
  <si>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</si>
  <si>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</si>
  <si>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</si>
  <si>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</si>
  <si>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</si>
  <si>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</si>
  <si>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</si>
  <si>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</si>
  <si>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</si>
  <si>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</si>
  <si>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</si>
  <si>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</si>
  <si>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</si>
  <si>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</si>
  <si>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</si>
  <si>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</si>
  <si>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</si>
  <si>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</si>
  <si>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</si>
  <si>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</si>
  <si>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</si>
  <si>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</si>
  <si>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</si>
  <si>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</si>
  <si>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</si>
  <si>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</si>
  <si>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</si>
  <si>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</si>
  <si>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</si>
  <si>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</si>
  <si>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</si>
  <si>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</si>
  <si>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</si>
  <si>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>九、节能环保支出</t>
  </si>
  <si>
    <t>污染防治</t>
  </si>
  <si>
    <t>水体</t>
  </si>
  <si>
    <t>其他节能环保支出</t>
  </si>
  <si>
    <t>十、城乡社区支出</t>
  </si>
  <si>
    <t>城乡社区管理事务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</si>
  <si>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</si>
  <si>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</si>
  <si>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</si>
  <si>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</si>
  <si>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</si>
  <si>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十一、农林水支出</t>
  </si>
  <si>
    <t>农业农村</t>
  </si>
  <si>
    <t>病虫害控制</t>
  </si>
  <si>
    <t>农产品质量安全</t>
  </si>
  <si>
    <t>防灾救灾</t>
  </si>
  <si>
    <t>农村合作经济</t>
  </si>
  <si>
    <t>渔业发展</t>
  </si>
  <si>
    <t>农田建设</t>
  </si>
  <si>
    <t>其他农业农村支出</t>
  </si>
  <si>
    <t>林业和草原</t>
  </si>
  <si>
    <t>森林资源培育</t>
  </si>
  <si>
    <t>森林生态效益补偿</t>
  </si>
  <si>
    <t>林业草原防灾减灾</t>
  </si>
  <si>
    <t>其他林业和草原支出</t>
  </si>
  <si>
    <t>水利</t>
  </si>
  <si>
    <t>水利工程建设</t>
  </si>
  <si>
    <t>水利工程运行与维护</t>
  </si>
  <si>
    <t>水资源节约管理与保护</t>
  </si>
  <si>
    <t>其他水利支出</t>
  </si>
  <si>
    <t>巩固脱贫攻坚成果衔接乡村振兴</t>
  </si>
  <si>
    <t>农村基础设施建设</t>
  </si>
  <si>
    <t>其他巩固脱贫攻坚成果衔接乡村振兴支出</t>
  </si>
  <si>
    <t>农村综合改革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</si>
  <si>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</si>
  <si>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</si>
  <si>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</si>
  <si>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</si>
  <si>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</si>
  <si>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其他农林水支出</t>
  </si>
  <si>
    <t>十二、商业服务业等支出</t>
  </si>
  <si>
    <t>涉外发展服务支出</t>
  </si>
  <si>
    <t>其他涉外发展服务支出</t>
  </si>
  <si>
    <t>其他商业服务业等支出</t>
  </si>
  <si>
    <t>十三、金融支出</t>
  </si>
  <si>
    <t>其他金融支出</t>
  </si>
  <si>
    <t>十四、自然资源海洋气象等支出</t>
  </si>
  <si>
    <t>自然资源事务</t>
  </si>
  <si>
    <t>自然资源利用与保护</t>
  </si>
  <si>
    <t>地质勘查与矿产资源管理</t>
  </si>
  <si>
    <t>十五、住房保障支出</t>
  </si>
  <si>
    <t>保障性安居工程支出</t>
  </si>
  <si>
    <t>农村危房改造</t>
  </si>
  <si>
    <t>保障性住房租金补贴</t>
  </si>
  <si>
    <t>老旧小区改造</t>
  </si>
  <si>
    <t>其他保障性安居工程支出</t>
  </si>
  <si>
    <t>十六、粮油物资储备支出</t>
  </si>
  <si>
    <t>粮油物资事务</t>
  </si>
  <si>
    <t>其他粮油物资事务支出</t>
  </si>
  <si>
    <t>十七、灾害防治及应急管理支出</t>
  </si>
  <si>
    <t>应急管理事务</t>
  </si>
  <si>
    <t>灾害风险防治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</si>
  <si>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</si>
  <si>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</si>
  <si>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</si>
  <si>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</si>
  <si>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</si>
  <si>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</si>
  <si>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</si>
  <si>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</si>
  <si>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</si>
  <si>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</si>
  <si>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</si>
  <si>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十八、预备费</t>
  </si>
  <si>
    <t>十九、其他支出</t>
  </si>
  <si>
    <t>其他支出</t>
  </si>
  <si>
    <t>二十、债务还本支出</t>
  </si>
  <si>
    <t>地方政府一般债务还本支出</t>
  </si>
  <si>
    <t>地方政府一般债券还本支出</t>
  </si>
  <si>
    <t>二十一、债务付息支出</t>
  </si>
  <si>
    <t>地方政府一般债务付息支出</t>
  </si>
  <si>
    <t>地方政府一般债券付息支出</t>
  </si>
  <si>
    <t>二十二、债务发行费用支出</t>
  </si>
  <si>
    <t>地方政府一般债务发行费用支出</t>
  </si>
  <si>
    <r>
      <rPr>
        <sz val="10"/>
        <color theme="1"/>
        <rFont val="宋体"/>
        <charset val="134"/>
      </rPr>
      <t>备注：本表为本级一般公共预算支出，各科目数不包含对下级的转移支付金额；如有两次或以上调整预算的，按最后一次调整金额填列；国防支出、公共安全支出按国家、省有关规定，属保密事项，国防支出编列至类级，公共安全支出非涉密科目编列至款级</t>
    </r>
    <r>
      <rPr>
        <sz val="10"/>
        <rFont val="宋体"/>
        <charset val="134"/>
      </rPr>
      <t>。</t>
    </r>
  </si>
  <si>
    <t>表1-4</t>
  </si>
  <si>
    <t>汕尾市城区2024年区级一般公共预算收支总表</t>
  </si>
  <si>
    <t>预算数</t>
  </si>
  <si>
    <t xml:space="preserve">  其中：债务付息支出</t>
  </si>
  <si>
    <t xml:space="preserve">        预备费</t>
  </si>
  <si>
    <t>五、调出资金</t>
  </si>
  <si>
    <t>六、债务转贷支出</t>
  </si>
  <si>
    <t>七、区域间转移性支出</t>
  </si>
  <si>
    <t>八、债务还本支出</t>
  </si>
  <si>
    <t>表1-5</t>
  </si>
  <si>
    <t>汕尾市城区2024年区级一般公共预算收入表</t>
  </si>
  <si>
    <t>2023年（调整）预算数</t>
  </si>
  <si>
    <t>2023年执行数</t>
  </si>
  <si>
    <t>2024年预算数</t>
  </si>
  <si>
    <t>2024年预算数比上年执行
数增减%</t>
  </si>
  <si>
    <t>备注：1.非税收入中的专项收入，可根据实际列举几个重要收入科目，并在备注解释说明增减变化情况。2.县（区）级不需要填列下级上解收入部分内容。</t>
  </si>
  <si>
    <t>表1-6</t>
  </si>
  <si>
    <t>汕尾市城区2024年区本级一般公共预算支出表
（按功能分类）</t>
  </si>
  <si>
    <t>2023年
（调整）预算数</t>
  </si>
  <si>
    <t>参政议政</t>
  </si>
  <si>
    <t>专项服务</t>
  </si>
  <si>
    <t xml:space="preserve">     知识产权宏观管理</t>
  </si>
  <si>
    <t>专项业务</t>
  </si>
  <si>
    <t>药品事务</t>
  </si>
  <si>
    <t>社会工作事务</t>
  </si>
  <si>
    <t xml:space="preserve">    事业运行</t>
  </si>
  <si>
    <t>信访事务</t>
  </si>
  <si>
    <t xml:space="preserve">    行政运行</t>
  </si>
  <si>
    <t>其他公安支出</t>
  </si>
  <si>
    <t>法治建设</t>
  </si>
  <si>
    <t>其他特殊教育支出</t>
  </si>
  <si>
    <t>教师进修</t>
  </si>
  <si>
    <t>机构运行</t>
  </si>
  <si>
    <t>其他文物支出</t>
  </si>
  <si>
    <t>劳动保障监察</t>
  </si>
  <si>
    <t>就业管理事务</t>
  </si>
  <si>
    <t>机关事业单位基本养老保险缴费支出</t>
  </si>
  <si>
    <t>就业见习补贴</t>
  </si>
  <si>
    <t>残疾人就业</t>
  </si>
  <si>
    <t>红十字事业</t>
  </si>
  <si>
    <t>其他红十字事业支出</t>
  </si>
  <si>
    <t>流浪乞讨人员救助支出</t>
  </si>
  <si>
    <t>财政对企业职工基本养老保险基金的补助</t>
  </si>
  <si>
    <t>其他行政事业单位医疗支出</t>
  </si>
  <si>
    <t>中医药事务</t>
  </si>
  <si>
    <t>中医（民族医）药专项</t>
  </si>
  <si>
    <t>固体废弃物与化学品</t>
  </si>
  <si>
    <t>能源节约利用</t>
  </si>
  <si>
    <t>城管执法</t>
  </si>
  <si>
    <t>国有土地使用权出让收入安排的支出</t>
  </si>
  <si>
    <t>农村基础设施建设支出</t>
  </si>
  <si>
    <t>执法监管</t>
  </si>
  <si>
    <t>行业业务管理</t>
  </si>
  <si>
    <t>稳定农民收入补贴</t>
  </si>
  <si>
    <t>农业生态资源保护</t>
  </si>
  <si>
    <t>耕地建设与利用</t>
  </si>
  <si>
    <t>事业机构</t>
  </si>
  <si>
    <t>森林资源管理</t>
  </si>
  <si>
    <t>湿地保护</t>
  </si>
  <si>
    <t>水利行业业务管理</t>
  </si>
  <si>
    <t>水土保持</t>
  </si>
  <si>
    <t>对村级公益事业建设的补助</t>
  </si>
  <si>
    <t>十二、资源勘探工业信息等支出</t>
  </si>
  <si>
    <t>支持中小企业发展和管理支出</t>
  </si>
  <si>
    <t>中小企业发展专项</t>
  </si>
  <si>
    <t>其他支持中小企业发展和管理支出</t>
  </si>
  <si>
    <t>十三、商业服务业等支出</t>
  </si>
  <si>
    <t>十四、金融支出</t>
  </si>
  <si>
    <t>十五、自然资源海洋气象等支出</t>
  </si>
  <si>
    <t>自然资源调查与确权登记</t>
  </si>
  <si>
    <t>海域与海岛管理</t>
  </si>
  <si>
    <t>十六、住房保障支出</t>
  </si>
  <si>
    <t>十七、粮油物资储备支出</t>
  </si>
  <si>
    <t>十八、灾害防治及应急管理支出</t>
  </si>
  <si>
    <t>其他自然灾害防治支出</t>
  </si>
  <si>
    <t>其他自然灾害救灾及恢复重建支出</t>
  </si>
  <si>
    <t>十九、预备费</t>
  </si>
  <si>
    <t>二十、其他支出</t>
  </si>
  <si>
    <t>二十一、债务还本支出</t>
  </si>
  <si>
    <t>二十二、债务付息支出</t>
  </si>
  <si>
    <t>二十三、债务发行费用支出</t>
  </si>
  <si>
    <r>
      <rPr>
        <sz val="10"/>
        <color theme="1"/>
        <rFont val="宋体"/>
        <charset val="134"/>
      </rPr>
      <t>备注：1.本表为本级一般公共预算支出，各科目数不包含对下级的转移支付金额；如有两次或以上调整预算的，按最后一次调整金额填列；国防支出、公共安全支出按国家、省有关规定，属保密事项，国防支出编列至类级，公共安全支出非涉密科目编列至款级;</t>
    </r>
    <r>
      <rPr>
        <sz val="10"/>
        <rFont val="宋体"/>
        <charset val="134"/>
      </rPr>
      <t>2.一般公共预算支出中不包含预备费，与表13相衔接。</t>
    </r>
  </si>
  <si>
    <t>表1-7</t>
  </si>
  <si>
    <t>汕尾市城区2024年区本级一般公共预算基本支出表
（按经济分类）</t>
  </si>
  <si>
    <t>合  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</si>
  <si>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</si>
  <si>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</si>
  <si>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</si>
  <si>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</si>
  <si>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</si>
  <si>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</si>
  <si>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</si>
  <si>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</si>
  <si>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</si>
  <si>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</si>
  <si>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</si>
  <si>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</si>
  <si>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</si>
  <si>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</si>
  <si>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</si>
  <si>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</si>
  <si>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</si>
  <si>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</si>
  <si>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</si>
  <si>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</si>
  <si>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</si>
  <si>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</si>
  <si>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</si>
  <si>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 xml:space="preserve">    社会福利和救助</t>
  </si>
  <si>
    <t>离退休费</t>
  </si>
  <si>
    <t>其他对个人和家庭补助</t>
  </si>
  <si>
    <t xml:space="preserve">备注：根据财政部《政府收支分类科目》，本表按政府预算支出经济分类科目列示。     </t>
  </si>
  <si>
    <t>表1-8</t>
  </si>
  <si>
    <t>汕尾市城区2024年区本级一般公共预算行政经费
及“三公”经费表</t>
  </si>
  <si>
    <t>行政经费</t>
  </si>
  <si>
    <t>其中：办公费</t>
  </si>
  <si>
    <t xml:space="preserve">      会议费</t>
  </si>
  <si>
    <t xml:space="preserve">      培训费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</si>
  <si>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</si>
  <si>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</si>
  <si>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</si>
  <si>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</si>
  <si>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</si>
  <si>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</si>
  <si>
    <t>表1-9</t>
  </si>
  <si>
    <t>汕尾市城区2024年区本级一般公共预算提前下达转移支付表</t>
  </si>
  <si>
    <t>合计</t>
  </si>
  <si>
    <t>下派选调生到村工作中央财政补助资金</t>
  </si>
  <si>
    <t>乡镇“五小”场所和周转房保障省级财政奖补经费</t>
  </si>
  <si>
    <t>党员活动经费</t>
  </si>
  <si>
    <t>党务工作者补贴</t>
  </si>
  <si>
    <t>广东省第五次全国经济普查及投入产出调查工作经费</t>
  </si>
  <si>
    <t>汕尾市光明科技产业园区（一期）基础设施建设项目</t>
  </si>
  <si>
    <t>乡镇人大工作和建设经费</t>
  </si>
  <si>
    <t>省药品稽查执法及综合监管资金</t>
  </si>
  <si>
    <t>省药品医疗器械化妆品抽检资金</t>
  </si>
  <si>
    <t>药品执法检查基本装备达标建设资金</t>
  </si>
  <si>
    <t>汕尾市城区香洲街道城镇老旧小区微改造项目</t>
  </si>
  <si>
    <t>广东省大学生毕业入伍补助</t>
  </si>
  <si>
    <t>一村（社区）一法律顾问工作补助资金</t>
  </si>
  <si>
    <t>法律援助案件补贴-城区</t>
  </si>
  <si>
    <t>法律援助案件补贴</t>
  </si>
  <si>
    <t>社区矫正补助资金</t>
  </si>
  <si>
    <t>人民调解补助资金</t>
  </si>
  <si>
    <t>普法专项经费</t>
  </si>
  <si>
    <t>普法专项经费-城区</t>
  </si>
  <si>
    <t>校舍安全保障长效机制省补助资金</t>
  </si>
  <si>
    <t>城乡义务教育公用经费补助</t>
  </si>
  <si>
    <t>义务教育学生生活费</t>
  </si>
  <si>
    <t>公办义务教育寄宿制学校生均公用经费</t>
  </si>
  <si>
    <t>校舍安全保障长效机制中央补助资金</t>
  </si>
  <si>
    <t>城乡义务教育补助经费（综合奖补项目）</t>
  </si>
  <si>
    <t>欠发达地区义务教育阶段残疾学生课本费补助</t>
  </si>
  <si>
    <t>义务教育阶段残疾学生公用经费补助</t>
  </si>
  <si>
    <t>学前生均拨款补助</t>
  </si>
  <si>
    <t>学前教育家庭经济困难幼儿补助资金省级资金</t>
  </si>
  <si>
    <t>义务教育薄弱环节改善与能力提升补助资金</t>
  </si>
  <si>
    <t>中职学生资助资金（助学金资金）</t>
  </si>
  <si>
    <t>中职学生资助资金（免学费资金）</t>
  </si>
  <si>
    <t>“1+X”证书制度试点（中职部分）奖补资金</t>
  </si>
  <si>
    <t>省级基础教育高质量发展市县奖补资金</t>
  </si>
  <si>
    <t>全省公办普通高中生均经费补助</t>
  </si>
  <si>
    <t>高校毕业生到农村从教上岗退费项目</t>
  </si>
  <si>
    <t>高中学生资助资金省级资金（免学杂费资金）</t>
  </si>
  <si>
    <t>高中学生资助资金省级资金（助学金资金）</t>
  </si>
  <si>
    <t>原民办代课教师生活困难补助项目</t>
  </si>
  <si>
    <t>落实“两个不低于或高于”政策省财政补助资金</t>
  </si>
  <si>
    <t>教育发展专项（新强师工程）资金</t>
  </si>
  <si>
    <t>人才驿站</t>
  </si>
  <si>
    <t>省级财政三馆一站免费开放资金</t>
  </si>
  <si>
    <t>中央财政三馆一站免费开放资金</t>
  </si>
  <si>
    <t>省级财政博物馆纪念馆免费开放资金</t>
  </si>
  <si>
    <t>优抚对象补助经费</t>
  </si>
  <si>
    <t>城乡居民基本养老保险补助经费</t>
  </si>
  <si>
    <t>拥军优属等慰问活动经费</t>
  </si>
  <si>
    <t>中央财政困难群众补助资金</t>
  </si>
  <si>
    <t>就业创业政策性补贴及专项服务补助</t>
  </si>
  <si>
    <t>残疾人事业发展补助资金</t>
  </si>
  <si>
    <t>退役军人服务体系和服务保障机构建设经费</t>
  </si>
  <si>
    <t>困难群众救助补助资金</t>
  </si>
  <si>
    <t>退役军人职业培训就业创业补助经费</t>
  </si>
  <si>
    <t>自主就业退役士兵一次性经济补助</t>
  </si>
  <si>
    <t>汕尾市城区“南粤家政”基层服务站</t>
  </si>
  <si>
    <t>高校毕业生“三支一扶”补助资金</t>
  </si>
  <si>
    <t>困难残疾人生活补贴和重度残疾人护理补贴</t>
  </si>
  <si>
    <t>无障碍改造经费</t>
  </si>
  <si>
    <t>社区康园中心运营补助资金</t>
  </si>
  <si>
    <t>0-6岁聋儿人工耳蜗手术补助</t>
  </si>
  <si>
    <t>0-6岁残疾儿童康复经费</t>
  </si>
  <si>
    <t>提高优抚对象抚恤和生活补助标准费</t>
  </si>
  <si>
    <t>实施“广东兜底民生服务社会工作双百工程”项目</t>
  </si>
  <si>
    <t>困难群众救助补助资金配套项目</t>
  </si>
  <si>
    <t>残疾人两项补贴配套项目</t>
  </si>
  <si>
    <t>社区康园中心补助经费</t>
  </si>
  <si>
    <t>优抚对象医疗保障经费</t>
  </si>
  <si>
    <t>城乡居民基本医疗保险补助资金</t>
  </si>
  <si>
    <t>医疗服务与保障能力提升补助资金</t>
  </si>
  <si>
    <t>企业离休干部医药费补助</t>
  </si>
  <si>
    <t>农村接生员和赤脚医生生活困难补助资金</t>
  </si>
  <si>
    <t>出生缺陷综合防控经费</t>
  </si>
  <si>
    <t>适龄女生HPV疫苗免费接种</t>
  </si>
  <si>
    <t>基层医疗卫生机构事业费补助</t>
  </si>
  <si>
    <t>适龄妇女“两癌”免费筛查</t>
  </si>
  <si>
    <t>农村部分计划生育家庭奖励扶助制度补助资金</t>
  </si>
  <si>
    <t>计划生育家庭特别扶助制度补助资金</t>
  </si>
  <si>
    <t>中央财政基本公共卫生服务补助资金</t>
  </si>
  <si>
    <t>疫病防控</t>
  </si>
  <si>
    <t>经济欠发达地区村卫生站医生补助资金</t>
  </si>
  <si>
    <t>计划生育家庭奖励制度省级补助</t>
  </si>
  <si>
    <t>计划生育特别扶助制度补助</t>
  </si>
  <si>
    <t>基本公共卫生服务补助资金</t>
  </si>
  <si>
    <t>适龄妇女“两癌”免费检查</t>
  </si>
  <si>
    <t>出生缺陷综合防控项目</t>
  </si>
  <si>
    <t>农村纯二女户节育奖</t>
  </si>
  <si>
    <t>基层医疗卫生事业费补助</t>
  </si>
  <si>
    <t>精神分裂症患者应用第二代长效针剂治疗项目</t>
  </si>
  <si>
    <t>城镇独生子女父母计划生育奖励金</t>
  </si>
  <si>
    <t>城乡居民基本医疗省级保险补助</t>
  </si>
  <si>
    <t>城市水环境治理</t>
  </si>
  <si>
    <t>社区“两委”正职政府奖励津贴</t>
  </si>
  <si>
    <t>社区办公经费</t>
  </si>
  <si>
    <t>社区党组织服务群众专项经费</t>
  </si>
  <si>
    <t>社区党组织书记绩效奖励经费</t>
  </si>
  <si>
    <t>社区“两委”干部补贴</t>
  </si>
  <si>
    <t>自建房安全专项整治</t>
  </si>
  <si>
    <t>城镇燃气安全隐患排查治理</t>
  </si>
  <si>
    <t>正常离任村干部生活补助经费</t>
  </si>
  <si>
    <t>小型水库工程设施维修养护</t>
  </si>
  <si>
    <t>白蚁等害堤动物防治</t>
  </si>
  <si>
    <t>农业防灾减灾和水利救灾资金（动物防疫补助资金）</t>
  </si>
  <si>
    <t>村“两委”干部补贴</t>
  </si>
  <si>
    <t>村党组织书记绩效奖励经费</t>
  </si>
  <si>
    <t>村办公经费</t>
  </si>
  <si>
    <t>村党组织服务群众专项经费</t>
  </si>
  <si>
    <t>汕尾市桥涵标维护费用（48盏/6座）</t>
  </si>
  <si>
    <t>护林员队伍建设资金</t>
  </si>
  <si>
    <t>红色美丽村庄建设试点</t>
  </si>
  <si>
    <t>村务监督委员会成员补贴资金</t>
  </si>
  <si>
    <t>省级以上公益林效益补偿</t>
  </si>
  <si>
    <t>绿美广东六大行动</t>
  </si>
  <si>
    <t>耕地地力保护补贴</t>
  </si>
  <si>
    <t>发展新型农村集体经济</t>
  </si>
  <si>
    <t>巩固拓展脱贫攻坚成果和乡村振兴任务</t>
  </si>
  <si>
    <t>2024年中央衔接推进乡村振兴补助资金省级配套资金</t>
  </si>
  <si>
    <t>农产品质量安全监测</t>
  </si>
  <si>
    <t>动物防疫</t>
  </si>
  <si>
    <t>村（社区）“两委”干部参加养老保险补助资金</t>
  </si>
  <si>
    <t>村（居）务监督委员会成员补助资金</t>
  </si>
  <si>
    <t>“三支一扶”高校毕业生2024年度生活补贴配套资金</t>
  </si>
  <si>
    <t>十二、住房保障支出</t>
  </si>
  <si>
    <t>保障性安居工程专项资金</t>
  </si>
  <si>
    <t>城镇老旧小区改造</t>
  </si>
  <si>
    <t>农村危房改造补助资金</t>
  </si>
  <si>
    <t>十三、灾害防治及应急管理支出</t>
  </si>
  <si>
    <t>欠发达地区政府专职消防队员补助经费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</si>
</sst>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  <numFmt numFmtId="178" formatCode="#,##0_);[Red]\(#,##0\)"/>
    <numFmt numFmtId="179" formatCode="#,##0_ ;[Red]\-#,##0\ "/>
    <numFmt numFmtId="180" formatCode="#,##0.00_ "/>
  </numFmts>
  <fonts count="49">
    <font>
      <sz val="10"/>
      <name val="Arial"/>
      <charset val="134"/>
    </font>
    <font>
      <sz val="10"/>
      <color theme="1"/>
      <name val="Arial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6"/>
      <name val="方正小标宋简体"/>
      <charset val="134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黑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黑体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b/>
      <sz val="14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3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1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/>
    <xf numFmtId="0" fontId="5" fillId="0" borderId="0" xfId="54" applyFont="1" applyFill="1" applyAlignment="1">
      <alignment vertical="center" wrapText="1"/>
    </xf>
    <xf numFmtId="0" fontId="6" fillId="0" borderId="0" xfId="54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54" applyFont="1" applyFill="1" applyAlignment="1">
      <alignment vertical="center" wrapText="1"/>
    </xf>
    <xf numFmtId="176" fontId="10" fillId="0" borderId="0" xfId="54" applyNumberFormat="1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 indent="2"/>
    </xf>
    <xf numFmtId="3" fontId="10" fillId="0" borderId="3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 indent="2"/>
    </xf>
    <xf numFmtId="3" fontId="10" fillId="0" borderId="5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176" fontId="6" fillId="0" borderId="0" xfId="54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0" xfId="54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77" fontId="14" fillId="0" borderId="3" xfId="56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indent="2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3" xfId="56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indent="6"/>
    </xf>
    <xf numFmtId="0" fontId="16" fillId="0" borderId="4" xfId="0" applyFont="1" applyFill="1" applyBorder="1" applyAlignment="1">
      <alignment horizontal="left" vertical="center" indent="2"/>
    </xf>
    <xf numFmtId="177" fontId="10" fillId="0" borderId="5" xfId="56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2" fillId="0" borderId="0" xfId="0" applyFont="1"/>
    <xf numFmtId="0" fontId="6" fillId="0" borderId="0" xfId="62" applyFont="1" applyFill="1" applyAlignment="1">
      <alignment vertical="center"/>
    </xf>
    <xf numFmtId="0" fontId="8" fillId="0" borderId="0" xfId="62" applyFont="1" applyFill="1" applyAlignment="1">
      <alignment horizontal="center" vertical="center" wrapText="1"/>
    </xf>
    <xf numFmtId="0" fontId="16" fillId="0" borderId="4" xfId="54" applyFont="1" applyFill="1" applyBorder="1" applyAlignment="1">
      <alignment vertical="center" wrapText="1"/>
    </xf>
    <xf numFmtId="176" fontId="10" fillId="0" borderId="4" xfId="54" applyNumberFormat="1" applyFont="1" applyFill="1" applyBorder="1" applyAlignment="1">
      <alignment horizontal="right"/>
    </xf>
    <xf numFmtId="0" fontId="12" fillId="0" borderId="1" xfId="62" applyFont="1" applyFill="1" applyBorder="1" applyAlignment="1">
      <alignment horizontal="center" vertical="center"/>
    </xf>
    <xf numFmtId="0" fontId="12" fillId="0" borderId="2" xfId="62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 indent="2"/>
    </xf>
    <xf numFmtId="177" fontId="10" fillId="0" borderId="5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177" fontId="10" fillId="0" borderId="0" xfId="0" applyNumberFormat="1" applyFont="1" applyFill="1" applyBorder="1" applyAlignment="1">
      <alignment vertical="center" wrapText="1"/>
    </xf>
    <xf numFmtId="0" fontId="16" fillId="0" borderId="0" xfId="62" applyFont="1" applyFill="1" applyAlignment="1">
      <alignment horizontal="left" vertical="top" wrapText="1" indent="2"/>
    </xf>
    <xf numFmtId="0" fontId="12" fillId="0" borderId="0" xfId="0" applyFont="1" applyFill="1"/>
    <xf numFmtId="0" fontId="6" fillId="0" borderId="0" xfId="54" applyFont="1" applyFill="1" applyAlignment="1">
      <alignment vertical="center"/>
    </xf>
    <xf numFmtId="0" fontId="8" fillId="0" borderId="0" xfId="54" applyFont="1" applyFill="1" applyBorder="1" applyAlignment="1">
      <alignment horizontal="center" vertical="center" wrapText="1"/>
    </xf>
    <xf numFmtId="0" fontId="16" fillId="0" borderId="0" xfId="54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8" xfId="54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16" fillId="0" borderId="9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 wrapText="1" indent="2"/>
    </xf>
    <xf numFmtId="0" fontId="10" fillId="0" borderId="0" xfId="0" applyNumberFormat="1" applyFont="1" applyFill="1" applyBorder="1" applyAlignment="1">
      <alignment horizontal="left" vertical="center" wrapText="1" indent="4"/>
    </xf>
    <xf numFmtId="0" fontId="10" fillId="0" borderId="4" xfId="0" applyNumberFormat="1" applyFont="1" applyFill="1" applyBorder="1" applyAlignment="1">
      <alignment horizontal="left" vertical="center" wrapText="1" indent="4"/>
    </xf>
    <xf numFmtId="177" fontId="16" fillId="0" borderId="10" xfId="0" applyNumberFormat="1" applyFont="1" applyFill="1" applyBorder="1" applyAlignment="1">
      <alignment horizontal="right" vertical="center"/>
    </xf>
    <xf numFmtId="177" fontId="16" fillId="0" borderId="4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2" fillId="0" borderId="0" xfId="58" applyFont="1" applyFill="1" applyBorder="1" applyAlignment="1"/>
    <xf numFmtId="0" fontId="1" fillId="0" borderId="0" xfId="58" applyFont="1" applyFill="1" applyBorder="1" applyAlignment="1"/>
    <xf numFmtId="0" fontId="8" fillId="0" borderId="0" xfId="54" applyFont="1" applyFill="1" applyAlignment="1">
      <alignment horizontal="center" vertical="center" wrapText="1"/>
    </xf>
    <xf numFmtId="0" fontId="8" fillId="0" borderId="0" xfId="54" applyFont="1" applyFill="1" applyAlignment="1">
      <alignment horizontal="center" vertical="center"/>
    </xf>
    <xf numFmtId="0" fontId="16" fillId="0" borderId="0" xfId="54" applyFont="1" applyFill="1" applyAlignment="1">
      <alignment horizontal="right" vertical="center"/>
    </xf>
    <xf numFmtId="176" fontId="16" fillId="0" borderId="0" xfId="54" applyNumberFormat="1" applyFont="1" applyFill="1" applyAlignment="1">
      <alignment horizontal="right" vertical="center"/>
    </xf>
    <xf numFmtId="0" fontId="12" fillId="0" borderId="1" xfId="54" applyFont="1" applyFill="1" applyBorder="1" applyAlignment="1">
      <alignment horizontal="center" vertical="center" wrapText="1"/>
    </xf>
    <xf numFmtId="176" fontId="12" fillId="0" borderId="1" xfId="54" applyNumberFormat="1" applyFont="1" applyFill="1" applyBorder="1" applyAlignment="1">
      <alignment horizontal="center" vertical="center" wrapText="1"/>
    </xf>
    <xf numFmtId="0" fontId="17" fillId="0" borderId="0" xfId="54" applyFont="1" applyFill="1" applyBorder="1" applyAlignment="1">
      <alignment horizontal="left" vertical="center" wrapText="1"/>
    </xf>
    <xf numFmtId="177" fontId="19" fillId="0" borderId="11" xfId="54" applyNumberFormat="1" applyFont="1" applyFill="1" applyBorder="1" applyAlignment="1">
      <alignment horizontal="right" vertical="center" wrapText="1"/>
    </xf>
    <xf numFmtId="177" fontId="17" fillId="0" borderId="11" xfId="52" applyNumberFormat="1" applyFont="1" applyFill="1" applyBorder="1" applyAlignment="1">
      <alignment horizontal="right" vertical="center"/>
    </xf>
    <xf numFmtId="10" fontId="17" fillId="0" borderId="0" xfId="52" applyNumberFormat="1" applyFont="1" applyFill="1" applyBorder="1" applyAlignment="1">
      <alignment horizontal="right" vertical="center"/>
    </xf>
    <xf numFmtId="1" fontId="17" fillId="0" borderId="0" xfId="54" applyNumberFormat="1" applyFont="1" applyFill="1" applyBorder="1" applyAlignment="1">
      <alignment horizontal="left" vertical="center" wrapText="1"/>
    </xf>
    <xf numFmtId="177" fontId="19" fillId="0" borderId="9" xfId="54" applyNumberFormat="1" applyFont="1" applyFill="1" applyBorder="1" applyAlignment="1">
      <alignment horizontal="right" vertical="center" wrapText="1"/>
    </xf>
    <xf numFmtId="177" fontId="17" fillId="0" borderId="9" xfId="54" applyNumberFormat="1" applyFont="1" applyFill="1" applyBorder="1" applyAlignment="1">
      <alignment horizontal="right" vertical="center" wrapText="1"/>
    </xf>
    <xf numFmtId="177" fontId="17" fillId="0" borderId="9" xfId="52" applyNumberFormat="1" applyFont="1" applyFill="1" applyBorder="1" applyAlignment="1">
      <alignment horizontal="right" vertical="center"/>
    </xf>
    <xf numFmtId="0" fontId="16" fillId="0" borderId="0" xfId="54" applyFont="1" applyFill="1" applyBorder="1" applyAlignment="1">
      <alignment vertical="center" wrapText="1"/>
    </xf>
    <xf numFmtId="177" fontId="20" fillId="0" borderId="9" xfId="54" applyNumberFormat="1" applyFont="1" applyFill="1" applyBorder="1" applyAlignment="1">
      <alignment horizontal="right" vertical="center" wrapText="1"/>
    </xf>
    <xf numFmtId="177" fontId="16" fillId="0" borderId="9" xfId="54" applyNumberFormat="1" applyFont="1" applyFill="1" applyBorder="1" applyAlignment="1">
      <alignment horizontal="right" vertical="center" wrapText="1"/>
    </xf>
    <xf numFmtId="177" fontId="16" fillId="0" borderId="9" xfId="52" applyNumberFormat="1" applyFont="1" applyFill="1" applyBorder="1" applyAlignment="1">
      <alignment horizontal="right" vertical="center"/>
    </xf>
    <xf numFmtId="10" fontId="16" fillId="0" borderId="0" xfId="52" applyNumberFormat="1" applyFont="1" applyFill="1" applyBorder="1" applyAlignment="1">
      <alignment horizontal="right" vertical="center"/>
    </xf>
    <xf numFmtId="177" fontId="20" fillId="0" borderId="9" xfId="52" applyNumberFormat="1" applyFont="1" applyFill="1" applyBorder="1" applyAlignment="1">
      <alignment horizontal="right" vertical="center"/>
    </xf>
    <xf numFmtId="0" fontId="17" fillId="0" borderId="0" xfId="54" applyFont="1" applyFill="1" applyBorder="1" applyAlignment="1">
      <alignment vertical="center" wrapText="1"/>
    </xf>
    <xf numFmtId="177" fontId="19" fillId="0" borderId="9" xfId="52" applyNumberFormat="1" applyFont="1" applyFill="1" applyBorder="1" applyAlignment="1">
      <alignment horizontal="right" vertical="center"/>
    </xf>
    <xf numFmtId="1" fontId="16" fillId="0" borderId="0" xfId="54" applyNumberFormat="1" applyFont="1" applyFill="1" applyBorder="1" applyAlignment="1">
      <alignment vertical="center" wrapText="1"/>
    </xf>
    <xf numFmtId="177" fontId="19" fillId="0" borderId="9" xfId="54" applyNumberFormat="1" applyFont="1" applyFill="1" applyBorder="1" applyAlignment="1">
      <alignment horizontal="right" vertical="center"/>
    </xf>
    <xf numFmtId="177" fontId="17" fillId="0" borderId="3" xfId="52" applyNumberFormat="1" applyFont="1" applyFill="1" applyBorder="1" applyAlignment="1">
      <alignment horizontal="right" vertical="center"/>
    </xf>
    <xf numFmtId="10" fontId="17" fillId="0" borderId="3" xfId="52" applyNumberFormat="1" applyFont="1" applyFill="1" applyBorder="1" applyAlignment="1">
      <alignment horizontal="right" vertical="center"/>
    </xf>
    <xf numFmtId="0" fontId="16" fillId="0" borderId="0" xfId="54" applyFont="1" applyFill="1" applyBorder="1" applyAlignment="1">
      <alignment horizontal="left" vertical="center" wrapText="1" indent="2"/>
    </xf>
    <xf numFmtId="177" fontId="20" fillId="0" borderId="9" xfId="54" applyNumberFormat="1" applyFont="1" applyFill="1" applyBorder="1" applyAlignment="1">
      <alignment horizontal="right" vertical="center"/>
    </xf>
    <xf numFmtId="177" fontId="20" fillId="0" borderId="9" xfId="53" applyNumberFormat="1" applyFont="1" applyFill="1" applyBorder="1" applyAlignment="1">
      <alignment horizontal="right" vertical="center"/>
    </xf>
    <xf numFmtId="177" fontId="16" fillId="0" borderId="3" xfId="52" applyNumberFormat="1" applyFont="1" applyFill="1" applyBorder="1" applyAlignment="1">
      <alignment horizontal="right" vertical="center"/>
    </xf>
    <xf numFmtId="10" fontId="16" fillId="0" borderId="3" xfId="52" applyNumberFormat="1" applyFont="1" applyFill="1" applyBorder="1" applyAlignment="1">
      <alignment horizontal="right" vertical="center"/>
    </xf>
    <xf numFmtId="177" fontId="19" fillId="0" borderId="9" xfId="53" applyNumberFormat="1" applyFont="1" applyFill="1" applyBorder="1" applyAlignment="1">
      <alignment horizontal="right" vertical="center"/>
    </xf>
    <xf numFmtId="0" fontId="17" fillId="0" borderId="0" xfId="57" applyFont="1" applyFill="1" applyBorder="1" applyAlignment="1">
      <alignment horizontal="left" vertical="center"/>
    </xf>
    <xf numFmtId="0" fontId="16" fillId="0" borderId="0" xfId="57" applyFont="1" applyFill="1" applyBorder="1" applyAlignment="1">
      <alignment horizontal="left" vertical="center" wrapText="1" indent="2"/>
    </xf>
    <xf numFmtId="0" fontId="17" fillId="0" borderId="4" xfId="50" applyFont="1" applyFill="1" applyBorder="1" applyAlignment="1">
      <alignment horizontal="center" vertical="center" wrapText="1"/>
    </xf>
    <xf numFmtId="177" fontId="19" fillId="0" borderId="10" xfId="54" applyNumberFormat="1" applyFont="1" applyFill="1" applyBorder="1" applyAlignment="1">
      <alignment horizontal="right" vertical="center" wrapText="1"/>
    </xf>
    <xf numFmtId="177" fontId="19" fillId="0" borderId="5" xfId="54" applyNumberFormat="1" applyFont="1" applyFill="1" applyBorder="1" applyAlignment="1">
      <alignment horizontal="right" vertical="center" wrapText="1"/>
    </xf>
    <xf numFmtId="10" fontId="17" fillId="0" borderId="5" xfId="52" applyNumberFormat="1" applyFont="1" applyFill="1" applyBorder="1" applyAlignment="1">
      <alignment horizontal="right" vertical="center"/>
    </xf>
    <xf numFmtId="0" fontId="16" fillId="0" borderId="0" xfId="57" applyFont="1" applyFill="1" applyBorder="1" applyAlignment="1">
      <alignment horizontal="left" vertical="center" wrapText="1"/>
    </xf>
    <xf numFmtId="0" fontId="6" fillId="0" borderId="0" xfId="58" applyFont="1" applyFill="1" applyBorder="1" applyAlignment="1"/>
    <xf numFmtId="0" fontId="8" fillId="0" borderId="0" xfId="49" applyFont="1" applyFill="1" applyAlignment="1">
      <alignment horizontal="center" vertical="center" wrapText="1"/>
    </xf>
    <xf numFmtId="0" fontId="16" fillId="0" borderId="0" xfId="57" applyFont="1" applyFill="1" applyBorder="1" applyAlignment="1">
      <alignment horizontal="left" vertical="center"/>
    </xf>
    <xf numFmtId="0" fontId="12" fillId="0" borderId="1" xfId="57" applyFont="1" applyFill="1" applyBorder="1" applyAlignment="1">
      <alignment horizontal="center" vertical="center"/>
    </xf>
    <xf numFmtId="0" fontId="12" fillId="0" borderId="8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178" fontId="16" fillId="0" borderId="11" xfId="57" applyNumberFormat="1" applyFont="1" applyFill="1" applyBorder="1" applyAlignment="1">
      <alignment horizontal="right" vertical="center"/>
    </xf>
    <xf numFmtId="177" fontId="16" fillId="0" borderId="3" xfId="57" applyNumberFormat="1" applyFont="1" applyFill="1" applyBorder="1" applyAlignment="1">
      <alignment horizontal="right" vertical="center"/>
    </xf>
    <xf numFmtId="0" fontId="16" fillId="0" borderId="0" xfId="57" applyFont="1" applyFill="1" applyBorder="1" applyAlignment="1">
      <alignment horizontal="left" vertical="center" indent="2"/>
    </xf>
    <xf numFmtId="178" fontId="16" fillId="0" borderId="9" xfId="57" applyNumberFormat="1" applyFont="1" applyFill="1" applyBorder="1" applyAlignment="1">
      <alignment horizontal="right" vertical="center"/>
    </xf>
    <xf numFmtId="0" fontId="16" fillId="0" borderId="3" xfId="57" applyFont="1" applyFill="1" applyBorder="1" applyAlignment="1">
      <alignment vertical="center"/>
    </xf>
    <xf numFmtId="0" fontId="16" fillId="0" borderId="3" xfId="57" applyFont="1" applyFill="1" applyBorder="1" applyAlignment="1">
      <alignment horizontal="left" vertical="center" indent="2"/>
    </xf>
    <xf numFmtId="179" fontId="16" fillId="0" borderId="9" xfId="52" applyNumberFormat="1" applyFont="1" applyFill="1" applyBorder="1" applyAlignment="1">
      <alignment vertical="center"/>
    </xf>
    <xf numFmtId="178" fontId="17" fillId="0" borderId="3" xfId="57" applyNumberFormat="1" applyFont="1" applyFill="1" applyBorder="1" applyAlignment="1">
      <alignment vertical="center"/>
    </xf>
    <xf numFmtId="176" fontId="16" fillId="0" borderId="3" xfId="57" applyNumberFormat="1" applyFont="1" applyFill="1" applyBorder="1" applyAlignment="1">
      <alignment horizontal="center" vertical="center"/>
    </xf>
    <xf numFmtId="178" fontId="16" fillId="0" borderId="3" xfId="57" applyNumberFormat="1" applyFont="1" applyFill="1" applyBorder="1" applyAlignment="1">
      <alignment vertical="center"/>
    </xf>
    <xf numFmtId="0" fontId="6" fillId="0" borderId="3" xfId="58" applyFont="1" applyFill="1" applyBorder="1" applyAlignment="1"/>
    <xf numFmtId="0" fontId="17" fillId="0" borderId="4" xfId="57" applyFont="1" applyFill="1" applyBorder="1" applyAlignment="1">
      <alignment horizontal="center" vertical="center"/>
    </xf>
    <xf numFmtId="178" fontId="17" fillId="0" borderId="10" xfId="57" applyNumberFormat="1" applyFont="1" applyFill="1" applyBorder="1" applyAlignment="1">
      <alignment horizontal="right" vertical="center"/>
    </xf>
    <xf numFmtId="0" fontId="17" fillId="0" borderId="10" xfId="57" applyFont="1" applyFill="1" applyBorder="1" applyAlignment="1">
      <alignment horizontal="center" vertical="center"/>
    </xf>
    <xf numFmtId="178" fontId="17" fillId="0" borderId="4" xfId="57" applyNumberFormat="1" applyFont="1" applyFill="1" applyBorder="1" applyAlignment="1">
      <alignment vertical="center"/>
    </xf>
    <xf numFmtId="0" fontId="1" fillId="0" borderId="0" xfId="0" applyFont="1" applyFill="1" applyBorder="1"/>
    <xf numFmtId="0" fontId="6" fillId="0" borderId="0" xfId="54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10" fontId="16" fillId="0" borderId="0" xfId="0" applyNumberFormat="1" applyFont="1" applyFill="1" applyBorder="1" applyAlignment="1">
      <alignment horizontal="right" vertical="center"/>
    </xf>
    <xf numFmtId="0" fontId="14" fillId="0" borderId="13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Fill="1" applyBorder="1" applyAlignment="1">
      <alignment horizontal="left" vertical="center" wrapText="1" indent="2"/>
    </xf>
    <xf numFmtId="0" fontId="10" fillId="0" borderId="13" xfId="0" applyNumberFormat="1" applyFont="1" applyFill="1" applyBorder="1" applyAlignment="1">
      <alignment horizontal="left" vertical="center" wrapText="1" indent="4"/>
    </xf>
    <xf numFmtId="0" fontId="10" fillId="0" borderId="14" xfId="0" applyNumberFormat="1" applyFont="1" applyFill="1" applyBorder="1" applyAlignment="1">
      <alignment horizontal="left" vertical="center" wrapText="1" indent="4"/>
    </xf>
    <xf numFmtId="10" fontId="16" fillId="0" borderId="4" xfId="0" applyNumberFormat="1" applyFont="1" applyFill="1" applyBorder="1" applyAlignment="1">
      <alignment horizontal="right" vertical="center"/>
    </xf>
    <xf numFmtId="0" fontId="16" fillId="0" borderId="4" xfId="0" applyNumberFormat="1" applyFont="1" applyFill="1" applyBorder="1" applyAlignment="1">
      <alignment horizontal="left" vertical="center" wrapText="1"/>
    </xf>
    <xf numFmtId="0" fontId="1" fillId="2" borderId="0" xfId="58" applyFont="1" applyFill="1" applyBorder="1" applyAlignment="1"/>
    <xf numFmtId="176" fontId="12" fillId="0" borderId="2" xfId="54" applyNumberFormat="1" applyFont="1" applyFill="1" applyBorder="1" applyAlignment="1">
      <alignment horizontal="center" vertical="center" wrapText="1"/>
    </xf>
    <xf numFmtId="176" fontId="12" fillId="0" borderId="0" xfId="54" applyNumberFormat="1" applyFont="1" applyFill="1" applyBorder="1" applyAlignment="1">
      <alignment horizontal="center" vertical="center" wrapText="1"/>
    </xf>
    <xf numFmtId="177" fontId="19" fillId="0" borderId="11" xfId="51" applyNumberFormat="1" applyFont="1" applyFill="1" applyBorder="1" applyAlignment="1">
      <alignment horizontal="right" vertical="center"/>
    </xf>
    <xf numFmtId="10" fontId="19" fillId="0" borderId="11" xfId="52" applyNumberFormat="1" applyFont="1" applyFill="1" applyBorder="1" applyAlignment="1">
      <alignment horizontal="right" vertical="center"/>
    </xf>
    <xf numFmtId="10" fontId="19" fillId="0" borderId="0" xfId="52" applyNumberFormat="1" applyFont="1" applyFill="1" applyBorder="1" applyAlignment="1">
      <alignment horizontal="right" vertical="center"/>
    </xf>
    <xf numFmtId="180" fontId="19" fillId="0" borderId="0" xfId="52" applyNumberFormat="1" applyFont="1" applyFill="1" applyBorder="1" applyAlignment="1">
      <alignment horizontal="right" vertical="center"/>
    </xf>
    <xf numFmtId="10" fontId="1" fillId="0" borderId="0" xfId="58" applyNumberFormat="1" applyFont="1" applyFill="1" applyBorder="1" applyAlignment="1"/>
    <xf numFmtId="10" fontId="19" fillId="0" borderId="9" xfId="52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10" fontId="20" fillId="0" borderId="9" xfId="52" applyNumberFormat="1" applyFont="1" applyFill="1" applyBorder="1" applyAlignment="1">
      <alignment horizontal="right" vertical="center"/>
    </xf>
    <xf numFmtId="10" fontId="20" fillId="0" borderId="0" xfId="52" applyNumberFormat="1" applyFont="1" applyFill="1" applyBorder="1" applyAlignment="1">
      <alignment horizontal="right" vertical="center"/>
    </xf>
    <xf numFmtId="180" fontId="20" fillId="0" borderId="0" xfId="52" applyNumberFormat="1" applyFont="1" applyFill="1" applyBorder="1" applyAlignment="1">
      <alignment horizontal="right" vertical="center"/>
    </xf>
    <xf numFmtId="10" fontId="20" fillId="0" borderId="0" xfId="54" applyNumberFormat="1" applyFont="1" applyFill="1" applyBorder="1" applyAlignment="1" applyProtection="1">
      <alignment horizontal="right" vertical="center"/>
      <protection locked="0"/>
    </xf>
    <xf numFmtId="180" fontId="20" fillId="0" borderId="0" xfId="54" applyNumberFormat="1" applyFont="1" applyFill="1" applyBorder="1" applyAlignment="1" applyProtection="1">
      <alignment horizontal="right" vertical="center"/>
      <protection locked="0"/>
    </xf>
    <xf numFmtId="10" fontId="19" fillId="0" borderId="0" xfId="54" applyNumberFormat="1" applyFont="1" applyFill="1" applyBorder="1" applyAlignment="1" applyProtection="1">
      <alignment horizontal="right" vertical="center"/>
      <protection locked="0"/>
    </xf>
    <xf numFmtId="180" fontId="19" fillId="0" borderId="0" xfId="54" applyNumberFormat="1" applyFont="1" applyFill="1" applyBorder="1" applyAlignment="1" applyProtection="1">
      <alignment horizontal="right" vertical="center"/>
      <protection locked="0"/>
    </xf>
    <xf numFmtId="0" fontId="20" fillId="0" borderId="0" xfId="52" applyNumberFormat="1" applyFont="1" applyFill="1" applyBorder="1" applyAlignment="1">
      <alignment horizontal="right" vertical="center"/>
    </xf>
    <xf numFmtId="0" fontId="21" fillId="0" borderId="15" xfId="59" applyNumberFormat="1" applyFont="1" applyFill="1" applyBorder="1" applyAlignment="1">
      <alignment horizontal="right" vertical="center"/>
    </xf>
    <xf numFmtId="0" fontId="19" fillId="0" borderId="0" xfId="54" applyNumberFormat="1" applyFont="1" applyFill="1" applyBorder="1" applyAlignment="1" applyProtection="1">
      <alignment horizontal="right" vertical="center"/>
      <protection locked="0"/>
    </xf>
    <xf numFmtId="0" fontId="20" fillId="0" borderId="0" xfId="54" applyNumberFormat="1" applyFont="1" applyFill="1" applyBorder="1" applyAlignment="1" applyProtection="1">
      <alignment horizontal="right" vertical="center"/>
      <protection locked="0"/>
    </xf>
    <xf numFmtId="10" fontId="20" fillId="0" borderId="9" xfId="52" applyNumberFormat="1" applyFont="1" applyFill="1" applyBorder="1" applyAlignment="1">
      <alignment vertical="center"/>
    </xf>
    <xf numFmtId="10" fontId="20" fillId="0" borderId="0" xfId="54" applyNumberFormat="1" applyFont="1" applyFill="1" applyBorder="1" applyAlignment="1" applyProtection="1">
      <alignment vertical="center"/>
      <protection locked="0"/>
    </xf>
    <xf numFmtId="0" fontId="20" fillId="0" borderId="0" xfId="54" applyNumberFormat="1" applyFont="1" applyFill="1" applyBorder="1" applyAlignment="1" applyProtection="1">
      <alignment vertical="center"/>
      <protection locked="0"/>
    </xf>
    <xf numFmtId="10" fontId="19" fillId="0" borderId="9" xfId="52" applyNumberFormat="1" applyFont="1" applyFill="1" applyBorder="1" applyAlignment="1">
      <alignment vertical="center"/>
    </xf>
    <xf numFmtId="10" fontId="19" fillId="0" borderId="0" xfId="54" applyNumberFormat="1" applyFont="1" applyFill="1" applyBorder="1" applyAlignment="1" applyProtection="1">
      <alignment vertical="center"/>
      <protection locked="0"/>
    </xf>
    <xf numFmtId="10" fontId="19" fillId="0" borderId="10" xfId="54" applyNumberFormat="1" applyFont="1" applyFill="1" applyBorder="1" applyAlignment="1" applyProtection="1">
      <alignment horizontal="right" vertical="center"/>
      <protection locked="0"/>
    </xf>
    <xf numFmtId="10" fontId="19" fillId="0" borderId="4" xfId="54" applyNumberFormat="1" applyFont="1" applyFill="1" applyBorder="1" applyAlignment="1" applyProtection="1">
      <alignment horizontal="right" vertical="center"/>
      <protection locked="0"/>
    </xf>
    <xf numFmtId="0" fontId="20" fillId="0" borderId="0" xfId="54" applyNumberFormat="1" applyFont="1" applyFill="1" applyBorder="1" applyAlignment="1">
      <alignment horizontal="center" vertical="center" wrapText="1"/>
    </xf>
    <xf numFmtId="0" fontId="16" fillId="0" borderId="0" xfId="57" applyFont="1" applyFill="1" applyAlignment="1">
      <alignment horizontal="left" vertical="center" wrapText="1"/>
    </xf>
    <xf numFmtId="0" fontId="12" fillId="0" borderId="2" xfId="57" applyFont="1" applyFill="1" applyBorder="1" applyAlignment="1">
      <alignment horizontal="center" vertical="center" wrapText="1"/>
    </xf>
    <xf numFmtId="177" fontId="16" fillId="0" borderId="3" xfId="57" applyNumberFormat="1" applyFont="1" applyBorder="1" applyAlignment="1">
      <alignment horizontal="right" vertical="center"/>
    </xf>
    <xf numFmtId="177" fontId="16" fillId="0" borderId="9" xfId="55" applyNumberFormat="1" applyFont="1" applyFill="1" applyBorder="1" applyAlignment="1">
      <alignment vertical="center"/>
    </xf>
    <xf numFmtId="177" fontId="16" fillId="0" borderId="3" xfId="58" applyNumberFormat="1" applyFont="1" applyFill="1" applyBorder="1" applyAlignment="1">
      <alignment horizontal="right" vertical="center"/>
    </xf>
    <xf numFmtId="177" fontId="17" fillId="0" borderId="4" xfId="57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22" fillId="0" borderId="0" xfId="0" applyFont="1" applyFill="1" applyBorder="1" applyAlignment="1">
      <alignment horizontal="distributed"/>
    </xf>
    <xf numFmtId="0" fontId="23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  <cellStyle name="常规 4" xfId="63"/>
    <cellStyle name="千位分隔 10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opLeftCell="A3" workbookViewId="0">
      <selection activeCell="B12" sqref="B12"/>
    </sheetView>
  </sheetViews>
  <sheetFormatPr defaultColWidth="10.2857142857143" defaultRowHeight="14.25" outlineLevelCol="1"/>
  <cols>
    <col min="1" max="1" width="20.1428571428571" style="182" customWidth="1"/>
    <col min="2" max="2" width="76.8571428571429" style="182" customWidth="1"/>
    <col min="3" max="16384" width="10.2857142857143" style="182"/>
  </cols>
  <sheetData>
    <row r="1" s="182" customFormat="1" ht="18.75" spans="1:2">
      <c r="A1" s="183"/>
      <c r="B1" s="184"/>
    </row>
    <row r="2" s="182" customFormat="1" ht="22.5" spans="1:2">
      <c r="A2" s="185" t="s">
        <v>0</v>
      </c>
      <c r="B2" s="184"/>
    </row>
    <row r="3" s="182" customFormat="1" ht="18.75" spans="1:2">
      <c r="A3" s="186" t="s">
        <v>1</v>
      </c>
      <c r="B3" s="184"/>
    </row>
    <row r="4" s="182" customFormat="1" spans="1:2">
      <c r="A4" s="184"/>
      <c r="B4" s="184"/>
    </row>
    <row r="5" s="182" customFormat="1" spans="1:2">
      <c r="A5" s="184"/>
      <c r="B5" s="184"/>
    </row>
    <row r="6" s="182" customFormat="1" spans="1:2">
      <c r="A6" s="184"/>
      <c r="B6" s="184"/>
    </row>
    <row r="7" s="182" customFormat="1" ht="27" customHeight="1" spans="1:2">
      <c r="A7" s="184"/>
      <c r="B7" s="184"/>
    </row>
    <row r="8" s="182" customFormat="1" spans="1:2">
      <c r="A8" s="184"/>
      <c r="B8" s="184"/>
    </row>
    <row r="9" s="182" customFormat="1" spans="1:2">
      <c r="A9" s="184"/>
      <c r="B9" s="184"/>
    </row>
    <row r="10" s="182" customFormat="1" spans="1:2">
      <c r="A10" s="187" t="s">
        <v>2</v>
      </c>
      <c r="B10" s="187"/>
    </row>
    <row r="11" s="182" customFormat="1" ht="87" customHeight="1" spans="1:2">
      <c r="A11" s="187"/>
      <c r="B11" s="187"/>
    </row>
    <row r="12" s="182" customFormat="1" ht="185" customHeight="1"/>
    <row r="18" s="182" customFormat="1" ht="20.25" spans="1:2">
      <c r="A18" s="188" t="s">
        <v>3</v>
      </c>
      <c r="B18" s="188"/>
    </row>
    <row r="19" s="182" customFormat="1" ht="20.25" spans="1:2">
      <c r="A19" s="189"/>
      <c r="B19" s="189"/>
    </row>
  </sheetData>
  <mergeCells count="3">
    <mergeCell ref="A18:B18"/>
    <mergeCell ref="A19:B19"/>
    <mergeCell ref="A10:B11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45"/>
  <sheetViews>
    <sheetView view="pageBreakPreview" zoomScaleNormal="100" topLeftCell="A6" workbookViewId="0">
      <selection activeCell="B145" sqref="A1:B145"/>
    </sheetView>
  </sheetViews>
  <sheetFormatPr defaultColWidth="9.14285714285714" defaultRowHeight="13.5"/>
  <cols>
    <col min="1" max="1" width="68.2857142857143" style="3" customWidth="1"/>
    <col min="2" max="2" width="15.4285714285714" style="4" customWidth="1"/>
    <col min="3" max="16384" width="9.14285714285714" style="5"/>
  </cols>
  <sheetData>
    <row r="1" s="1" customFormat="1" ht="14.25" spans="1:244">
      <c r="A1" s="6" t="s">
        <v>527</v>
      </c>
      <c r="B1" s="7"/>
      <c r="IJ1" s="5"/>
    </row>
    <row r="2" ht="21" spans="1:2">
      <c r="A2" s="8" t="s">
        <v>528</v>
      </c>
      <c r="B2" s="9"/>
    </row>
    <row r="3" s="1" customFormat="1" ht="19.9" customHeight="1" spans="1:244">
      <c r="A3" s="10"/>
      <c r="B3" s="11" t="s">
        <v>6</v>
      </c>
      <c r="IJ3" s="5"/>
    </row>
    <row r="4" s="2" customFormat="1" ht="28.15" customHeight="1" spans="1:2">
      <c r="A4" s="12" t="s">
        <v>7</v>
      </c>
      <c r="B4" s="13" t="s">
        <v>405</v>
      </c>
    </row>
    <row r="5" ht="27" customHeight="1" spans="1:2">
      <c r="A5" s="14" t="s">
        <v>529</v>
      </c>
      <c r="B5" s="15">
        <v>50279</v>
      </c>
    </row>
    <row r="6" ht="27" customHeight="1" spans="1:2">
      <c r="A6" s="16" t="s">
        <v>95</v>
      </c>
      <c r="B6" s="15">
        <f>SUM(B7:B17)</f>
        <v>2129</v>
      </c>
    </row>
    <row r="7" ht="27" customHeight="1" spans="1:2">
      <c r="A7" s="17" t="s">
        <v>530</v>
      </c>
      <c r="B7" s="18">
        <v>13</v>
      </c>
    </row>
    <row r="8" ht="27" customHeight="1" spans="1:2">
      <c r="A8" s="17" t="s">
        <v>531</v>
      </c>
      <c r="B8" s="18">
        <v>10</v>
      </c>
    </row>
    <row r="9" ht="27" customHeight="1" spans="1:2">
      <c r="A9" s="17" t="s">
        <v>532</v>
      </c>
      <c r="B9" s="18">
        <v>7</v>
      </c>
    </row>
    <row r="10" ht="27" customHeight="1" spans="1:2">
      <c r="A10" s="17" t="s">
        <v>533</v>
      </c>
      <c r="B10" s="18">
        <v>43</v>
      </c>
    </row>
    <row r="11" ht="27" customHeight="1" spans="1:2">
      <c r="A11" s="17" t="s">
        <v>534</v>
      </c>
      <c r="B11" s="18">
        <v>17</v>
      </c>
    </row>
    <row r="12" ht="27" customHeight="1" spans="1:2">
      <c r="A12" s="17" t="s">
        <v>535</v>
      </c>
      <c r="B12" s="18">
        <v>980</v>
      </c>
    </row>
    <row r="13" ht="27" customHeight="1" spans="1:2">
      <c r="A13" s="17" t="s">
        <v>536</v>
      </c>
      <c r="B13" s="18">
        <v>90</v>
      </c>
    </row>
    <row r="14" ht="27" customHeight="1" spans="1:2">
      <c r="A14" s="17" t="s">
        <v>537</v>
      </c>
      <c r="B14" s="18">
        <v>1</v>
      </c>
    </row>
    <row r="15" ht="27" customHeight="1" spans="1:2">
      <c r="A15" s="17" t="s">
        <v>538</v>
      </c>
      <c r="B15" s="18">
        <v>12</v>
      </c>
    </row>
    <row r="16" ht="27" customHeight="1" spans="1:2">
      <c r="A16" s="17" t="s">
        <v>539</v>
      </c>
      <c r="B16" s="18">
        <v>4</v>
      </c>
    </row>
    <row r="17" ht="27" customHeight="1" spans="1:2">
      <c r="A17" s="17" t="s">
        <v>540</v>
      </c>
      <c r="B17" s="18">
        <v>952</v>
      </c>
    </row>
    <row r="18" ht="27" customHeight="1" spans="1:2">
      <c r="A18" s="16" t="s">
        <v>158</v>
      </c>
      <c r="B18" s="15">
        <v>61</v>
      </c>
    </row>
    <row r="19" ht="27" customHeight="1" spans="1:2">
      <c r="A19" s="17" t="s">
        <v>541</v>
      </c>
      <c r="B19" s="18">
        <v>61</v>
      </c>
    </row>
    <row r="20" ht="27" customHeight="1" spans="1:2">
      <c r="A20" s="19" t="s">
        <v>164</v>
      </c>
      <c r="B20" s="15">
        <v>324</v>
      </c>
    </row>
    <row r="21" ht="27" customHeight="1" spans="1:2">
      <c r="A21" s="17" t="s">
        <v>542</v>
      </c>
      <c r="B21" s="18">
        <v>80</v>
      </c>
    </row>
    <row r="22" ht="27" customHeight="1" spans="1:2">
      <c r="A22" s="17" t="s">
        <v>543</v>
      </c>
      <c r="B22" s="18">
        <v>75</v>
      </c>
    </row>
    <row r="23" ht="27" customHeight="1" spans="1:2">
      <c r="A23" s="17" t="s">
        <v>544</v>
      </c>
      <c r="B23" s="18">
        <v>71</v>
      </c>
    </row>
    <row r="24" ht="27" customHeight="1" spans="1:2">
      <c r="A24" s="17" t="s">
        <v>545</v>
      </c>
      <c r="B24" s="18">
        <v>33</v>
      </c>
    </row>
    <row r="25" ht="27" customHeight="1" spans="1:2">
      <c r="A25" s="17" t="s">
        <v>546</v>
      </c>
      <c r="B25" s="18">
        <v>44</v>
      </c>
    </row>
    <row r="26" ht="27" customHeight="1" spans="1:2">
      <c r="A26" s="17" t="s">
        <v>547</v>
      </c>
      <c r="B26" s="18">
        <v>13</v>
      </c>
    </row>
    <row r="27" ht="27" customHeight="1" spans="1:2">
      <c r="A27" s="17" t="s">
        <v>548</v>
      </c>
      <c r="B27" s="18">
        <v>8</v>
      </c>
    </row>
    <row r="28" ht="27" customHeight="1" spans="1:2">
      <c r="A28" s="16" t="s">
        <v>176</v>
      </c>
      <c r="B28" s="15">
        <v>10732</v>
      </c>
    </row>
    <row r="29" ht="27" customHeight="1" spans="1:2">
      <c r="A29" s="17" t="s">
        <v>549</v>
      </c>
      <c r="B29" s="18">
        <v>72</v>
      </c>
    </row>
    <row r="30" ht="27" customHeight="1" spans="1:2">
      <c r="A30" s="17" t="s">
        <v>550</v>
      </c>
      <c r="B30" s="18">
        <v>6656</v>
      </c>
    </row>
    <row r="31" ht="27" customHeight="1" spans="1:2">
      <c r="A31" s="17" t="s">
        <v>551</v>
      </c>
      <c r="B31" s="18">
        <v>160</v>
      </c>
    </row>
    <row r="32" ht="27" customHeight="1" spans="1:2">
      <c r="A32" s="17" t="s">
        <v>552</v>
      </c>
      <c r="B32" s="18">
        <v>17</v>
      </c>
    </row>
    <row r="33" ht="27" customHeight="1" spans="1:2">
      <c r="A33" s="17" t="s">
        <v>553</v>
      </c>
      <c r="B33" s="18">
        <v>460</v>
      </c>
    </row>
    <row r="34" ht="27" customHeight="1" spans="1:2">
      <c r="A34" s="17" t="s">
        <v>554</v>
      </c>
      <c r="B34" s="18">
        <v>132</v>
      </c>
    </row>
    <row r="35" ht="27" customHeight="1" spans="1:2">
      <c r="A35" s="17" t="s">
        <v>555</v>
      </c>
      <c r="B35" s="18">
        <v>3</v>
      </c>
    </row>
    <row r="36" ht="27" customHeight="1" spans="1:2">
      <c r="A36" s="17" t="s">
        <v>556</v>
      </c>
      <c r="B36" s="18">
        <v>216</v>
      </c>
    </row>
    <row r="37" ht="27" customHeight="1" spans="1:2">
      <c r="A37" s="17" t="s">
        <v>557</v>
      </c>
      <c r="B37" s="18">
        <v>450</v>
      </c>
    </row>
    <row r="38" ht="27" customHeight="1" spans="1:2">
      <c r="A38" s="17" t="s">
        <v>558</v>
      </c>
      <c r="B38" s="18">
        <v>74</v>
      </c>
    </row>
    <row r="39" ht="27" customHeight="1" spans="1:2">
      <c r="A39" s="17" t="s">
        <v>559</v>
      </c>
      <c r="B39" s="18">
        <v>304</v>
      </c>
    </row>
    <row r="40" ht="27" customHeight="1" spans="1:2">
      <c r="A40" s="17" t="s">
        <v>560</v>
      </c>
      <c r="B40" s="18">
        <v>29</v>
      </c>
    </row>
    <row r="41" ht="27" customHeight="1" spans="1:2">
      <c r="A41" s="17" t="s">
        <v>561</v>
      </c>
      <c r="B41" s="18">
        <v>555</v>
      </c>
    </row>
    <row r="42" ht="27" customHeight="1" spans="1:2">
      <c r="A42" s="17" t="s">
        <v>562</v>
      </c>
      <c r="B42" s="18">
        <v>12</v>
      </c>
    </row>
    <row r="43" ht="27" customHeight="1" spans="1:2">
      <c r="A43" s="17" t="s">
        <v>563</v>
      </c>
      <c r="B43" s="18">
        <v>259</v>
      </c>
    </row>
    <row r="44" ht="27" customHeight="1" spans="1:2">
      <c r="A44" s="17" t="s">
        <v>564</v>
      </c>
      <c r="B44" s="18">
        <v>420</v>
      </c>
    </row>
    <row r="45" ht="27" customHeight="1" spans="1:2">
      <c r="A45" s="17" t="s">
        <v>565</v>
      </c>
      <c r="B45" s="18">
        <v>48</v>
      </c>
    </row>
    <row r="46" ht="27" customHeight="1" spans="1:2">
      <c r="A46" s="17" t="s">
        <v>566</v>
      </c>
      <c r="B46" s="18">
        <v>39</v>
      </c>
    </row>
    <row r="47" ht="27" customHeight="1" spans="1:2">
      <c r="A47" s="17" t="s">
        <v>567</v>
      </c>
      <c r="B47" s="18">
        <v>185</v>
      </c>
    </row>
    <row r="48" ht="27" customHeight="1" spans="1:2">
      <c r="A48" s="17" t="s">
        <v>568</v>
      </c>
      <c r="B48" s="18">
        <v>90</v>
      </c>
    </row>
    <row r="49" ht="27" customHeight="1" spans="1:2">
      <c r="A49" s="17" t="s">
        <v>569</v>
      </c>
      <c r="B49" s="18">
        <v>400</v>
      </c>
    </row>
    <row r="50" ht="27" customHeight="1" spans="1:2">
      <c r="A50" s="17" t="s">
        <v>570</v>
      </c>
      <c r="B50" s="18">
        <v>151</v>
      </c>
    </row>
    <row r="51" ht="27" customHeight="1" spans="1:2">
      <c r="A51" s="16" t="s">
        <v>196</v>
      </c>
      <c r="B51" s="15">
        <v>20</v>
      </c>
    </row>
    <row r="52" ht="27" customHeight="1" spans="1:2">
      <c r="A52" s="17" t="s">
        <v>571</v>
      </c>
      <c r="B52" s="18">
        <v>20</v>
      </c>
    </row>
    <row r="53" ht="27" customHeight="1" spans="1:2">
      <c r="A53" s="16" t="s">
        <v>209</v>
      </c>
      <c r="B53" s="15">
        <v>132</v>
      </c>
    </row>
    <row r="54" ht="27" customHeight="1" spans="1:2">
      <c r="A54" s="17" t="s">
        <v>572</v>
      </c>
      <c r="B54" s="18">
        <v>67</v>
      </c>
    </row>
    <row r="55" ht="27" customHeight="1" spans="1:2">
      <c r="A55" s="17" t="s">
        <v>573</v>
      </c>
      <c r="B55" s="18">
        <v>20</v>
      </c>
    </row>
    <row r="56" ht="27" customHeight="1" spans="1:2">
      <c r="A56" s="17" t="s">
        <v>574</v>
      </c>
      <c r="B56" s="18">
        <v>45</v>
      </c>
    </row>
    <row r="57" ht="27" customHeight="1" spans="1:2">
      <c r="A57" s="16" t="s">
        <v>226</v>
      </c>
      <c r="B57" s="15">
        <v>7981</v>
      </c>
    </row>
    <row r="58" ht="27" customHeight="1" spans="1:2">
      <c r="A58" s="17" t="s">
        <v>575</v>
      </c>
      <c r="B58" s="18">
        <v>923</v>
      </c>
    </row>
    <row r="59" ht="27" customHeight="1" spans="1:2">
      <c r="A59" s="17" t="s">
        <v>576</v>
      </c>
      <c r="B59" s="18">
        <v>710</v>
      </c>
    </row>
    <row r="60" ht="27" customHeight="1" spans="1:2">
      <c r="A60" s="17" t="s">
        <v>577</v>
      </c>
      <c r="B60" s="18">
        <v>0</v>
      </c>
    </row>
    <row r="61" ht="27" customHeight="1" spans="1:2">
      <c r="A61" s="17" t="s">
        <v>578</v>
      </c>
      <c r="B61" s="18">
        <v>688</v>
      </c>
    </row>
    <row r="62" ht="27" customHeight="1" spans="1:2">
      <c r="A62" s="17" t="s">
        <v>440</v>
      </c>
      <c r="B62" s="18">
        <v>5</v>
      </c>
    </row>
    <row r="63" ht="27" customHeight="1" spans="1:2">
      <c r="A63" s="17" t="s">
        <v>579</v>
      </c>
      <c r="B63" s="18">
        <v>455</v>
      </c>
    </row>
    <row r="64" ht="27" customHeight="1" spans="1:2">
      <c r="A64" s="17" t="s">
        <v>580</v>
      </c>
      <c r="B64" s="18">
        <v>8</v>
      </c>
    </row>
    <row r="65" ht="27" customHeight="1" spans="1:2">
      <c r="A65" s="17" t="s">
        <v>581</v>
      </c>
      <c r="B65" s="18">
        <v>53</v>
      </c>
    </row>
    <row r="66" ht="27" customHeight="1" spans="1:2">
      <c r="A66" s="17" t="s">
        <v>582</v>
      </c>
      <c r="B66" s="18">
        <v>2925</v>
      </c>
    </row>
    <row r="67" ht="27" customHeight="1" spans="1:2">
      <c r="A67" s="17" t="s">
        <v>583</v>
      </c>
      <c r="B67" s="18">
        <v>7</v>
      </c>
    </row>
    <row r="68" ht="27" customHeight="1" spans="1:2">
      <c r="A68" s="17" t="s">
        <v>584</v>
      </c>
      <c r="B68" s="18">
        <v>24</v>
      </c>
    </row>
    <row r="69" ht="27" customHeight="1" spans="1:2">
      <c r="A69" s="17" t="s">
        <v>585</v>
      </c>
      <c r="B69" s="18">
        <v>30</v>
      </c>
    </row>
    <row r="70" ht="27" customHeight="1" spans="1:2">
      <c r="A70" s="17" t="s">
        <v>586</v>
      </c>
      <c r="B70" s="18">
        <v>58</v>
      </c>
    </row>
    <row r="71" ht="27" customHeight="1" spans="1:2">
      <c r="A71" s="17" t="s">
        <v>587</v>
      </c>
      <c r="B71" s="18">
        <v>934</v>
      </c>
    </row>
    <row r="72" ht="27" customHeight="1" spans="1:2">
      <c r="A72" s="17" t="s">
        <v>588</v>
      </c>
      <c r="B72" s="18">
        <v>8</v>
      </c>
    </row>
    <row r="73" ht="27" customHeight="1" spans="1:2">
      <c r="A73" s="17" t="s">
        <v>589</v>
      </c>
      <c r="B73" s="18">
        <v>9</v>
      </c>
    </row>
    <row r="74" ht="27" customHeight="1" spans="1:2">
      <c r="A74" s="17" t="s">
        <v>590</v>
      </c>
      <c r="B74" s="18">
        <v>10</v>
      </c>
    </row>
    <row r="75" ht="27" customHeight="1" spans="1:2">
      <c r="A75" s="17" t="s">
        <v>591</v>
      </c>
      <c r="B75" s="18">
        <v>200</v>
      </c>
    </row>
    <row r="76" ht="27" customHeight="1" spans="1:2">
      <c r="A76" s="17" t="s">
        <v>592</v>
      </c>
      <c r="B76" s="18">
        <v>17</v>
      </c>
    </row>
    <row r="77" ht="27" customHeight="1" spans="1:2">
      <c r="A77" s="17" t="s">
        <v>593</v>
      </c>
      <c r="B77" s="18">
        <v>99</v>
      </c>
    </row>
    <row r="78" ht="27" customHeight="1" spans="1:2">
      <c r="A78" s="17" t="s">
        <v>594</v>
      </c>
      <c r="B78" s="18">
        <v>673</v>
      </c>
    </row>
    <row r="79" ht="27" customHeight="1" spans="1:2">
      <c r="A79" s="17" t="s">
        <v>595</v>
      </c>
      <c r="B79" s="18">
        <v>128</v>
      </c>
    </row>
    <row r="80" ht="27" customHeight="1" spans="1:2">
      <c r="A80" s="17" t="s">
        <v>596</v>
      </c>
      <c r="B80" s="18">
        <v>17</v>
      </c>
    </row>
    <row r="81" ht="27" customHeight="1" spans="1:2">
      <c r="A81" s="16" t="s">
        <v>280</v>
      </c>
      <c r="B81" s="15">
        <v>21683</v>
      </c>
    </row>
    <row r="82" ht="27" customHeight="1" spans="1:2">
      <c r="A82" s="17" t="s">
        <v>597</v>
      </c>
      <c r="B82" s="18">
        <v>123</v>
      </c>
    </row>
    <row r="83" ht="27" customHeight="1" spans="1:2">
      <c r="A83" s="17" t="s">
        <v>598</v>
      </c>
      <c r="B83" s="18">
        <v>4796</v>
      </c>
    </row>
    <row r="84" ht="27" customHeight="1" spans="1:2">
      <c r="A84" s="17" t="s">
        <v>599</v>
      </c>
      <c r="B84" s="18">
        <v>18</v>
      </c>
    </row>
    <row r="85" ht="27" customHeight="1" spans="1:2">
      <c r="A85" s="17" t="s">
        <v>600</v>
      </c>
      <c r="B85" s="18">
        <v>10</v>
      </c>
    </row>
    <row r="86" ht="27" customHeight="1" spans="1:2">
      <c r="A86" s="17" t="s">
        <v>601</v>
      </c>
      <c r="B86" s="18">
        <v>62</v>
      </c>
    </row>
    <row r="87" ht="27" customHeight="1" spans="1:2">
      <c r="A87" s="17" t="s">
        <v>602</v>
      </c>
      <c r="B87" s="18">
        <v>147</v>
      </c>
    </row>
    <row r="88" ht="27" customHeight="1" spans="1:2">
      <c r="A88" s="17" t="s">
        <v>603</v>
      </c>
      <c r="B88" s="18">
        <v>171</v>
      </c>
    </row>
    <row r="89" ht="27" customHeight="1" spans="1:2">
      <c r="A89" s="17" t="s">
        <v>604</v>
      </c>
      <c r="B89" s="18">
        <v>540</v>
      </c>
    </row>
    <row r="90" ht="27" customHeight="1" spans="1:2">
      <c r="A90" s="17" t="s">
        <v>605</v>
      </c>
      <c r="B90" s="18">
        <v>41</v>
      </c>
    </row>
    <row r="91" ht="27" customHeight="1" spans="1:2">
      <c r="A91" s="17" t="s">
        <v>606</v>
      </c>
      <c r="B91" s="18">
        <v>8</v>
      </c>
    </row>
    <row r="92" ht="27" customHeight="1" spans="1:2">
      <c r="A92" s="17" t="s">
        <v>607</v>
      </c>
      <c r="B92" s="18">
        <v>2</v>
      </c>
    </row>
    <row r="93" ht="27" customHeight="1" spans="1:2">
      <c r="A93" s="17" t="s">
        <v>608</v>
      </c>
      <c r="B93" s="18">
        <v>936</v>
      </c>
    </row>
    <row r="94" ht="27" customHeight="1" spans="1:2">
      <c r="A94" s="17" t="s">
        <v>609</v>
      </c>
      <c r="B94" s="18">
        <v>49</v>
      </c>
    </row>
    <row r="95" ht="27" customHeight="1" spans="1:2">
      <c r="A95" s="17" t="s">
        <v>610</v>
      </c>
      <c r="B95" s="18">
        <v>125</v>
      </c>
    </row>
    <row r="96" ht="27" customHeight="1" spans="1:2">
      <c r="A96" s="17" t="s">
        <v>611</v>
      </c>
      <c r="B96" s="18">
        <v>43</v>
      </c>
    </row>
    <row r="97" ht="27" customHeight="1" spans="1:2">
      <c r="A97" s="17" t="s">
        <v>612</v>
      </c>
      <c r="B97" s="18">
        <v>10</v>
      </c>
    </row>
    <row r="98" ht="27" customHeight="1" spans="1:2">
      <c r="A98" s="17" t="s">
        <v>613</v>
      </c>
      <c r="B98" s="18">
        <v>2476</v>
      </c>
    </row>
    <row r="99" ht="27" customHeight="1" spans="1:2">
      <c r="A99" s="17" t="s">
        <v>614</v>
      </c>
      <c r="B99" s="18">
        <v>3</v>
      </c>
    </row>
    <row r="100" ht="27" customHeight="1" spans="1:2">
      <c r="A100" s="17" t="s">
        <v>615</v>
      </c>
      <c r="B100" s="18">
        <v>81</v>
      </c>
    </row>
    <row r="101" ht="27" customHeight="1" spans="1:2">
      <c r="A101" s="17" t="s">
        <v>616</v>
      </c>
      <c r="B101" s="18">
        <v>3</v>
      </c>
    </row>
    <row r="102" ht="27" customHeight="1" spans="1:2">
      <c r="A102" s="17" t="s">
        <v>617</v>
      </c>
      <c r="B102" s="18">
        <v>21</v>
      </c>
    </row>
    <row r="103" ht="27" customHeight="1" spans="1:2">
      <c r="A103" s="17" t="s">
        <v>618</v>
      </c>
      <c r="B103" s="18">
        <v>28</v>
      </c>
    </row>
    <row r="104" ht="27" customHeight="1" spans="1:2">
      <c r="A104" s="17" t="s">
        <v>619</v>
      </c>
      <c r="B104" s="18">
        <v>55</v>
      </c>
    </row>
    <row r="105" ht="27" customHeight="1" spans="1:2">
      <c r="A105" s="17" t="s">
        <v>620</v>
      </c>
      <c r="B105" s="18">
        <v>11935</v>
      </c>
    </row>
    <row r="106" ht="27" customHeight="1" spans="1:2">
      <c r="A106" s="16" t="s">
        <v>318</v>
      </c>
      <c r="B106" s="15">
        <v>15</v>
      </c>
    </row>
    <row r="107" ht="27" customHeight="1" spans="1:2">
      <c r="A107" s="17" t="s">
        <v>621</v>
      </c>
      <c r="B107" s="18">
        <v>15</v>
      </c>
    </row>
    <row r="108" ht="27" customHeight="1" spans="1:2">
      <c r="A108" s="16" t="s">
        <v>322</v>
      </c>
      <c r="B108" s="15">
        <v>677</v>
      </c>
    </row>
    <row r="109" ht="27" customHeight="1" spans="1:2">
      <c r="A109" s="17" t="s">
        <v>622</v>
      </c>
      <c r="B109" s="18">
        <v>1</v>
      </c>
    </row>
    <row r="110" ht="27" customHeight="1" spans="1:2">
      <c r="A110" s="17" t="s">
        <v>623</v>
      </c>
      <c r="B110" s="18">
        <v>208</v>
      </c>
    </row>
    <row r="111" ht="27" customHeight="1" spans="1:2">
      <c r="A111" s="17" t="s">
        <v>624</v>
      </c>
      <c r="B111" s="18">
        <v>96</v>
      </c>
    </row>
    <row r="112" ht="27" customHeight="1" spans="1:2">
      <c r="A112" s="17" t="s">
        <v>625</v>
      </c>
      <c r="B112" s="18">
        <v>11</v>
      </c>
    </row>
    <row r="113" ht="27" customHeight="1" spans="1:2">
      <c r="A113" s="17" t="s">
        <v>626</v>
      </c>
      <c r="B113" s="18">
        <v>336</v>
      </c>
    </row>
    <row r="114" ht="27" customHeight="1" spans="1:2">
      <c r="A114" s="17" t="s">
        <v>627</v>
      </c>
      <c r="B114" s="18">
        <v>10</v>
      </c>
    </row>
    <row r="115" ht="27" customHeight="1" spans="1:2">
      <c r="A115" s="17" t="s">
        <v>628</v>
      </c>
      <c r="B115" s="18">
        <v>15</v>
      </c>
    </row>
    <row r="116" ht="27" customHeight="1" spans="1:2">
      <c r="A116" s="16" t="s">
        <v>329</v>
      </c>
      <c r="B116" s="15">
        <v>5210</v>
      </c>
    </row>
    <row r="117" ht="27" customHeight="1" spans="1:2">
      <c r="A117" s="17" t="s">
        <v>629</v>
      </c>
      <c r="B117" s="18">
        <v>294</v>
      </c>
    </row>
    <row r="118" ht="27" customHeight="1" spans="1:2">
      <c r="A118" s="17" t="s">
        <v>630</v>
      </c>
      <c r="B118" s="18">
        <v>77</v>
      </c>
    </row>
    <row r="119" ht="27" customHeight="1" spans="1:2">
      <c r="A119" s="17" t="s">
        <v>631</v>
      </c>
      <c r="B119" s="18">
        <v>9</v>
      </c>
    </row>
    <row r="120" ht="27" customHeight="1" spans="1:2">
      <c r="A120" s="17" t="s">
        <v>632</v>
      </c>
      <c r="B120" s="18">
        <v>15</v>
      </c>
    </row>
    <row r="121" ht="27" customHeight="1" spans="1:2">
      <c r="A121" s="17" t="s">
        <v>633</v>
      </c>
      <c r="B121" s="18">
        <v>1041</v>
      </c>
    </row>
    <row r="122" ht="27" customHeight="1" spans="1:2">
      <c r="A122" s="17" t="s">
        <v>634</v>
      </c>
      <c r="B122" s="18">
        <v>25</v>
      </c>
    </row>
    <row r="123" ht="27" customHeight="1" spans="1:2">
      <c r="A123" s="17" t="s">
        <v>635</v>
      </c>
      <c r="B123" s="18">
        <v>425</v>
      </c>
    </row>
    <row r="124" ht="27" customHeight="1" spans="1:2">
      <c r="A124" s="17" t="s">
        <v>636</v>
      </c>
      <c r="B124" s="18">
        <v>212</v>
      </c>
    </row>
    <row r="125" ht="27" customHeight="1" spans="1:2">
      <c r="A125" s="17" t="s">
        <v>637</v>
      </c>
      <c r="B125" s="18">
        <v>23</v>
      </c>
    </row>
    <row r="126" ht="27" customHeight="1" spans="1:2">
      <c r="A126" s="17" t="s">
        <v>638</v>
      </c>
      <c r="B126" s="18">
        <v>22</v>
      </c>
    </row>
    <row r="127" ht="27" customHeight="1" spans="1:2">
      <c r="A127" s="17" t="s">
        <v>639</v>
      </c>
      <c r="B127" s="18">
        <v>100</v>
      </c>
    </row>
    <row r="128" ht="27" customHeight="1" spans="1:2">
      <c r="A128" s="17" t="s">
        <v>640</v>
      </c>
      <c r="B128" s="18">
        <v>74</v>
      </c>
    </row>
    <row r="129" ht="27" customHeight="1" spans="1:2">
      <c r="A129" s="17" t="s">
        <v>641</v>
      </c>
      <c r="B129" s="18">
        <v>583</v>
      </c>
    </row>
    <row r="130" ht="27" customHeight="1" spans="1:2">
      <c r="A130" s="17" t="s">
        <v>642</v>
      </c>
      <c r="B130" s="18">
        <v>802</v>
      </c>
    </row>
    <row r="131" ht="27" customHeight="1" spans="1:2">
      <c r="A131" s="17" t="s">
        <v>643</v>
      </c>
      <c r="B131" s="18">
        <v>389</v>
      </c>
    </row>
    <row r="132" ht="27" customHeight="1" spans="1:2">
      <c r="A132" s="17" t="s">
        <v>644</v>
      </c>
      <c r="B132" s="18">
        <v>180</v>
      </c>
    </row>
    <row r="133" ht="27" customHeight="1" spans="1:2">
      <c r="A133" s="17" t="s">
        <v>645</v>
      </c>
      <c r="B133" s="18">
        <v>316</v>
      </c>
    </row>
    <row r="134" ht="27" customHeight="1" spans="1:2">
      <c r="A134" s="17" t="s">
        <v>646</v>
      </c>
      <c r="B134" s="18">
        <v>333</v>
      </c>
    </row>
    <row r="135" ht="27" customHeight="1" spans="1:2">
      <c r="A135" s="17" t="s">
        <v>647</v>
      </c>
      <c r="B135" s="18">
        <v>63</v>
      </c>
    </row>
    <row r="136" ht="27" customHeight="1" spans="1:2">
      <c r="A136" s="17" t="s">
        <v>648</v>
      </c>
      <c r="B136" s="18">
        <v>6</v>
      </c>
    </row>
    <row r="137" ht="27" customHeight="1" spans="1:2">
      <c r="A137" s="17" t="s">
        <v>649</v>
      </c>
      <c r="B137" s="18">
        <v>170</v>
      </c>
    </row>
    <row r="138" ht="27" customHeight="1" spans="1:2">
      <c r="A138" s="17" t="s">
        <v>650</v>
      </c>
      <c r="B138" s="18">
        <v>37</v>
      </c>
    </row>
    <row r="139" ht="27" customHeight="1" spans="1:2">
      <c r="A139" s="17" t="s">
        <v>651</v>
      </c>
      <c r="B139" s="18">
        <v>14</v>
      </c>
    </row>
    <row r="140" ht="27" customHeight="1" spans="1:2">
      <c r="A140" s="16" t="s">
        <v>652</v>
      </c>
      <c r="B140" s="15">
        <v>1231</v>
      </c>
    </row>
    <row r="141" ht="27" customHeight="1" spans="1:2">
      <c r="A141" s="17" t="s">
        <v>653</v>
      </c>
      <c r="B141" s="18">
        <v>545</v>
      </c>
    </row>
    <row r="142" ht="27" customHeight="1" spans="1:2">
      <c r="A142" s="17" t="s">
        <v>654</v>
      </c>
      <c r="B142" s="18">
        <v>677</v>
      </c>
    </row>
    <row r="143" ht="27" customHeight="1" spans="1:2">
      <c r="A143" s="17" t="s">
        <v>655</v>
      </c>
      <c r="B143" s="18">
        <v>9</v>
      </c>
    </row>
    <row r="144" ht="27" customHeight="1" spans="1:2">
      <c r="A144" s="16" t="s">
        <v>656</v>
      </c>
      <c r="B144" s="15">
        <v>84</v>
      </c>
    </row>
    <row r="145" ht="27" customHeight="1" spans="1:2">
      <c r="A145" s="20" t="s">
        <v>657</v>
      </c>
      <c r="B145" s="21">
        <v>84</v>
      </c>
    </row>
  </sheetData>
  <autoFilter ref="A4:IJ145">
    <extLst/>
  </autoFilter>
  <mergeCells count="1">
    <mergeCell ref="A2:B2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topLeftCell="A3" workbookViewId="0">
      <selection activeCell="C16" sqref="C16"/>
    </sheetView>
  </sheetViews>
  <sheetFormatPr defaultColWidth="9.14285714285714" defaultRowHeight="14.25" outlineLevelCol="3"/>
  <cols>
    <col min="1" max="1" width="36" style="114" customWidth="1"/>
    <col min="2" max="2" width="11.4285714285714" style="114" customWidth="1"/>
    <col min="3" max="3" width="36" style="114" customWidth="1"/>
    <col min="4" max="4" width="11.4285714285714" style="114" customWidth="1"/>
    <col min="5" max="16384" width="9.14285714285714" style="74"/>
  </cols>
  <sheetData>
    <row r="1" spans="1:4">
      <c r="A1" s="7" t="s">
        <v>4</v>
      </c>
      <c r="B1" s="7"/>
      <c r="C1" s="57"/>
      <c r="D1" s="57"/>
    </row>
    <row r="2" ht="21" spans="1:4">
      <c r="A2" s="115" t="s">
        <v>5</v>
      </c>
      <c r="B2" s="115"/>
      <c r="C2" s="115"/>
      <c r="D2" s="115"/>
    </row>
    <row r="3" ht="18" customHeight="1" spans="1:4">
      <c r="A3" s="116"/>
      <c r="B3" s="116"/>
      <c r="C3" s="116"/>
      <c r="D3" s="11" t="s">
        <v>6</v>
      </c>
    </row>
    <row r="4" ht="23.1" customHeight="1" spans="1:4">
      <c r="A4" s="117" t="s">
        <v>7</v>
      </c>
      <c r="B4" s="177" t="s">
        <v>8</v>
      </c>
      <c r="C4" s="177" t="s">
        <v>7</v>
      </c>
      <c r="D4" s="177" t="s">
        <v>8</v>
      </c>
    </row>
    <row r="5" ht="23.1" customHeight="1" spans="1:4">
      <c r="A5" s="107" t="s">
        <v>9</v>
      </c>
      <c r="B5" s="120">
        <v>85022</v>
      </c>
      <c r="C5" s="107" t="s">
        <v>10</v>
      </c>
      <c r="D5" s="178">
        <v>280399</v>
      </c>
    </row>
    <row r="6" ht="23.1" customHeight="1" spans="1:4">
      <c r="A6" s="122" t="s">
        <v>11</v>
      </c>
      <c r="B6" s="123">
        <v>46956</v>
      </c>
      <c r="C6" s="124" t="s">
        <v>12</v>
      </c>
      <c r="D6" s="121">
        <v>635</v>
      </c>
    </row>
    <row r="7" ht="23.1" customHeight="1" spans="1:4">
      <c r="A7" s="122" t="s">
        <v>13</v>
      </c>
      <c r="B7" s="123">
        <v>38066</v>
      </c>
      <c r="C7" s="125"/>
      <c r="D7" s="121"/>
    </row>
    <row r="8" ht="23.1" customHeight="1" spans="1:4">
      <c r="A8" s="107" t="s">
        <v>14</v>
      </c>
      <c r="B8" s="123">
        <f>B9+B10+B11</f>
        <v>203234.8</v>
      </c>
      <c r="C8" s="107" t="s">
        <v>15</v>
      </c>
      <c r="D8" s="121"/>
    </row>
    <row r="9" ht="23.1" customHeight="1" spans="1:4">
      <c r="A9" s="122" t="s">
        <v>16</v>
      </c>
      <c r="B9" s="123">
        <v>4516</v>
      </c>
      <c r="C9" s="125" t="s">
        <v>17</v>
      </c>
      <c r="D9" s="121"/>
    </row>
    <row r="10" ht="23.1" customHeight="1" spans="1:4">
      <c r="A10" s="122" t="s">
        <v>18</v>
      </c>
      <c r="B10" s="123">
        <v>180450.8</v>
      </c>
      <c r="C10" s="125" t="s">
        <v>19</v>
      </c>
      <c r="D10" s="121"/>
    </row>
    <row r="11" ht="23.1" customHeight="1" spans="1:4">
      <c r="A11" s="122" t="s">
        <v>20</v>
      </c>
      <c r="B11" s="123">
        <v>18268</v>
      </c>
      <c r="C11" s="125" t="s">
        <v>21</v>
      </c>
      <c r="D11" s="121"/>
    </row>
    <row r="12" ht="23.1" customHeight="1" spans="1:4">
      <c r="A12" s="107" t="s">
        <v>22</v>
      </c>
      <c r="B12" s="123"/>
      <c r="C12" s="107" t="s">
        <v>23</v>
      </c>
      <c r="D12" s="178">
        <v>40241</v>
      </c>
    </row>
    <row r="13" ht="23.1" customHeight="1" spans="1:4">
      <c r="A13" s="122" t="s">
        <v>24</v>
      </c>
      <c r="B13" s="123"/>
      <c r="C13" s="125" t="s">
        <v>25</v>
      </c>
      <c r="D13" s="178">
        <v>31523</v>
      </c>
    </row>
    <row r="14" ht="23.1" customHeight="1" spans="1:4">
      <c r="A14" s="122" t="s">
        <v>26</v>
      </c>
      <c r="B14" s="123"/>
      <c r="C14" s="125" t="s">
        <v>27</v>
      </c>
      <c r="D14" s="178">
        <v>8718</v>
      </c>
    </row>
    <row r="15" ht="23.1" customHeight="1" spans="1:4">
      <c r="A15" s="107" t="s">
        <v>28</v>
      </c>
      <c r="B15" s="123">
        <v>37804</v>
      </c>
      <c r="C15" s="107" t="s">
        <v>29</v>
      </c>
      <c r="D15" s="121"/>
    </row>
    <row r="16" ht="23.1" customHeight="1" spans="1:4">
      <c r="A16" s="107" t="s">
        <v>30</v>
      </c>
      <c r="B16" s="123">
        <v>55180.8622</v>
      </c>
      <c r="C16" s="107" t="s">
        <v>31</v>
      </c>
      <c r="D16" s="121"/>
    </row>
    <row r="17" ht="23.1" customHeight="1" spans="1:4">
      <c r="A17" s="122" t="s">
        <v>32</v>
      </c>
      <c r="B17" s="179">
        <v>4307</v>
      </c>
      <c r="C17" s="107" t="s">
        <v>33</v>
      </c>
      <c r="D17" s="121"/>
    </row>
    <row r="18" ht="23.1" customHeight="1" spans="1:4">
      <c r="A18" s="122" t="s">
        <v>34</v>
      </c>
      <c r="B18" s="126">
        <v>98</v>
      </c>
      <c r="C18" s="107" t="s">
        <v>35</v>
      </c>
      <c r="D18" s="121">
        <f>1160+1158</f>
        <v>2318</v>
      </c>
    </row>
    <row r="19" ht="23.1" customHeight="1" spans="1:4">
      <c r="A19" s="122" t="s">
        <v>36</v>
      </c>
      <c r="B19" s="123">
        <v>50776</v>
      </c>
      <c r="C19" s="107" t="s">
        <v>37</v>
      </c>
      <c r="D19" s="121"/>
    </row>
    <row r="20" ht="23.1" customHeight="1" spans="1:4">
      <c r="A20" s="107" t="s">
        <v>38</v>
      </c>
      <c r="B20" s="123">
        <v>6200</v>
      </c>
      <c r="C20" s="127" t="s">
        <v>39</v>
      </c>
      <c r="D20" s="121"/>
    </row>
    <row r="21" ht="23.1" customHeight="1" spans="1:4">
      <c r="A21" s="108" t="s">
        <v>40</v>
      </c>
      <c r="B21" s="123">
        <v>6200</v>
      </c>
      <c r="C21" s="107"/>
      <c r="D21" s="121"/>
    </row>
    <row r="22" ht="28" customHeight="1" spans="1:4">
      <c r="A22" s="108" t="s">
        <v>41</v>
      </c>
      <c r="B22" s="123"/>
      <c r="C22" s="129"/>
      <c r="D22" s="121"/>
    </row>
    <row r="23" ht="23.1" customHeight="1" spans="1:4">
      <c r="A23" s="108" t="s">
        <v>42</v>
      </c>
      <c r="B23" s="123"/>
      <c r="C23" s="127"/>
      <c r="D23" s="121"/>
    </row>
    <row r="24" ht="23.1" customHeight="1" spans="1:4">
      <c r="A24" s="107" t="s">
        <v>43</v>
      </c>
      <c r="B24" s="123"/>
      <c r="C24" s="127" t="s">
        <v>44</v>
      </c>
      <c r="D24" s="180">
        <f>D18+D12+D5</f>
        <v>322958</v>
      </c>
    </row>
    <row r="25" ht="23.1" customHeight="1" spans="1:4">
      <c r="A25" s="107" t="s">
        <v>45</v>
      </c>
      <c r="B25" s="123">
        <v>811</v>
      </c>
      <c r="C25" s="127"/>
      <c r="D25" s="180"/>
    </row>
    <row r="26" ht="23.1" customHeight="1" spans="1:4">
      <c r="A26" s="108"/>
      <c r="B26" s="123"/>
      <c r="C26" s="127" t="s">
        <v>46</v>
      </c>
      <c r="D26" s="178">
        <v>65295</v>
      </c>
    </row>
    <row r="27" ht="23.1" customHeight="1" spans="1:4">
      <c r="A27" s="131" t="s">
        <v>47</v>
      </c>
      <c r="B27" s="132">
        <f>B25+B20+B16+B15+B12+B8+B5</f>
        <v>388252.6622</v>
      </c>
      <c r="C27" s="133" t="s">
        <v>48</v>
      </c>
      <c r="D27" s="181">
        <f>D24+D26</f>
        <v>388253</v>
      </c>
    </row>
    <row r="28" ht="29.25" customHeight="1" spans="1:4">
      <c r="A28" s="176" t="s">
        <v>49</v>
      </c>
      <c r="B28" s="176"/>
      <c r="C28" s="176"/>
      <c r="D28" s="176"/>
    </row>
  </sheetData>
  <mergeCells count="2">
    <mergeCell ref="A2:D2"/>
    <mergeCell ref="A28:D28"/>
  </mergeCells>
  <printOptions horizontalCentered="1"/>
  <pageMargins left="0.751388888888889" right="0.751388888888889" top="1" bottom="1" header="0.5" footer="0.5"/>
  <pageSetup paperSize="9" scale="92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view="pageBreakPreview" zoomScaleNormal="100" topLeftCell="A12" workbookViewId="0">
      <selection activeCell="K32" sqref="K32"/>
    </sheetView>
  </sheetViews>
  <sheetFormatPr defaultColWidth="9.14285714285714" defaultRowHeight="14.25" outlineLevelCol="6"/>
  <cols>
    <col min="1" max="1" width="35" style="7" customWidth="1"/>
    <col min="2" max="2" width="15.4285714285714" style="57" customWidth="1"/>
    <col min="3" max="3" width="14.5714285714286" style="57" customWidth="1"/>
    <col min="4" max="4" width="13.1428571428571" style="23" customWidth="1"/>
    <col min="5" max="5" width="14.5714285714286" style="23" customWidth="1"/>
    <col min="6" max="6" width="14.5714285714286" style="23" hidden="1" customWidth="1"/>
    <col min="7" max="7" width="14" style="74" hidden="1" customWidth="1"/>
    <col min="8" max="16384" width="9.14285714285714" style="74"/>
  </cols>
  <sheetData>
    <row r="1" spans="1:1">
      <c r="A1" s="7" t="s">
        <v>50</v>
      </c>
    </row>
    <row r="2" ht="21" spans="1:6">
      <c r="A2" s="75" t="s">
        <v>51</v>
      </c>
      <c r="B2" s="76"/>
      <c r="C2" s="76"/>
      <c r="D2" s="76"/>
      <c r="E2" s="76"/>
      <c r="F2" s="76"/>
    </row>
    <row r="3" ht="13.5" spans="1:6">
      <c r="A3" s="26"/>
      <c r="B3" s="59"/>
      <c r="C3" s="77"/>
      <c r="D3" s="78"/>
      <c r="E3" s="11" t="s">
        <v>6</v>
      </c>
      <c r="F3" s="11"/>
    </row>
    <row r="4" s="73" customFormat="1" ht="42" customHeight="1" spans="1:6">
      <c r="A4" s="79" t="s">
        <v>7</v>
      </c>
      <c r="B4" s="61" t="s">
        <v>52</v>
      </c>
      <c r="C4" s="61" t="s">
        <v>8</v>
      </c>
      <c r="D4" s="61" t="s">
        <v>53</v>
      </c>
      <c r="E4" s="148" t="s">
        <v>54</v>
      </c>
      <c r="F4" s="149"/>
    </row>
    <row r="5" ht="20.1" customHeight="1" spans="1:7">
      <c r="A5" s="81" t="s">
        <v>9</v>
      </c>
      <c r="B5" s="82">
        <v>79900</v>
      </c>
      <c r="C5" s="150">
        <v>85022</v>
      </c>
      <c r="D5" s="151">
        <f t="shared" ref="D5:D30" si="0">C5/B5</f>
        <v>1.06410513141427</v>
      </c>
      <c r="E5" s="152">
        <v>0.0833174063172916</v>
      </c>
      <c r="F5" s="153">
        <v>78483</v>
      </c>
      <c r="G5" s="154">
        <f>(C5-F5)/F5</f>
        <v>0.0833174063172916</v>
      </c>
    </row>
    <row r="6" ht="20.1" customHeight="1" spans="1:7">
      <c r="A6" s="85" t="s">
        <v>55</v>
      </c>
      <c r="B6" s="86">
        <v>44880</v>
      </c>
      <c r="C6" s="96">
        <v>46956</v>
      </c>
      <c r="D6" s="155">
        <f t="shared" si="0"/>
        <v>1.04625668449198</v>
      </c>
      <c r="E6" s="152">
        <v>0.0462333726966868</v>
      </c>
      <c r="F6" s="156">
        <v>44881</v>
      </c>
      <c r="G6" s="154">
        <f t="shared" ref="G5:G50" si="1">(C6-F6)/F6</f>
        <v>0.0462333726966868</v>
      </c>
    </row>
    <row r="7" ht="20.1" customHeight="1" spans="1:7">
      <c r="A7" s="89" t="s">
        <v>56</v>
      </c>
      <c r="B7" s="90">
        <v>15525</v>
      </c>
      <c r="C7" s="94">
        <v>15370</v>
      </c>
      <c r="D7" s="157">
        <f t="shared" si="0"/>
        <v>0.990016103059581</v>
      </c>
      <c r="E7" s="158">
        <v>0.599042863087807</v>
      </c>
      <c r="F7" s="159">
        <v>9612</v>
      </c>
      <c r="G7" s="154">
        <f t="shared" si="1"/>
        <v>0.599042863087807</v>
      </c>
    </row>
    <row r="8" ht="20.1" customHeight="1" spans="1:7">
      <c r="A8" s="89" t="s">
        <v>57</v>
      </c>
      <c r="B8" s="94">
        <v>7200</v>
      </c>
      <c r="C8" s="94">
        <v>6911</v>
      </c>
      <c r="D8" s="157">
        <f t="shared" si="0"/>
        <v>0.959861111111111</v>
      </c>
      <c r="E8" s="160">
        <v>0.609829955741905</v>
      </c>
      <c r="F8" s="161">
        <v>4293</v>
      </c>
      <c r="G8" s="154">
        <f t="shared" si="1"/>
        <v>0.609829955741905</v>
      </c>
    </row>
    <row r="9" ht="20.1" customHeight="1" spans="1:7">
      <c r="A9" s="89" t="s">
        <v>58</v>
      </c>
      <c r="B9" s="94">
        <v>2532</v>
      </c>
      <c r="C9" s="94">
        <v>2395</v>
      </c>
      <c r="D9" s="157">
        <f t="shared" si="0"/>
        <v>0.945892575039494</v>
      </c>
      <c r="E9" s="160">
        <v>-0.344553913519431</v>
      </c>
      <c r="F9" s="161">
        <v>3654</v>
      </c>
      <c r="G9" s="154">
        <f t="shared" si="1"/>
        <v>-0.344553913519431</v>
      </c>
    </row>
    <row r="10" ht="20.1" customHeight="1" spans="1:7">
      <c r="A10" s="89" t="s">
        <v>59</v>
      </c>
      <c r="B10" s="94">
        <v>1388</v>
      </c>
      <c r="C10" s="94">
        <v>1336</v>
      </c>
      <c r="D10" s="157">
        <f t="shared" si="0"/>
        <v>0.962536023054755</v>
      </c>
      <c r="E10" s="160">
        <v>0.0653907496012759</v>
      </c>
      <c r="F10" s="161">
        <v>1254</v>
      </c>
      <c r="G10" s="154">
        <f t="shared" si="1"/>
        <v>0.0653907496012759</v>
      </c>
    </row>
    <row r="11" ht="20.1" customHeight="1" spans="1:7">
      <c r="A11" s="89" t="s">
        <v>60</v>
      </c>
      <c r="B11" s="94">
        <v>50</v>
      </c>
      <c r="C11" s="94">
        <v>31</v>
      </c>
      <c r="D11" s="157">
        <f t="shared" si="0"/>
        <v>0.62</v>
      </c>
      <c r="E11" s="160">
        <v>-0.436363636363636</v>
      </c>
      <c r="F11" s="161">
        <v>55</v>
      </c>
      <c r="G11" s="154">
        <f t="shared" si="1"/>
        <v>-0.436363636363636</v>
      </c>
    </row>
    <row r="12" ht="20.1" customHeight="1" spans="1:7">
      <c r="A12" s="89" t="s">
        <v>61</v>
      </c>
      <c r="B12" s="94">
        <v>3741</v>
      </c>
      <c r="C12" s="94">
        <v>3610</v>
      </c>
      <c r="D12" s="157">
        <f t="shared" si="0"/>
        <v>0.964982624966586</v>
      </c>
      <c r="E12" s="160">
        <v>-0.0459830866807611</v>
      </c>
      <c r="F12" s="161">
        <v>3784</v>
      </c>
      <c r="G12" s="154">
        <f t="shared" si="1"/>
        <v>-0.0459830866807611</v>
      </c>
    </row>
    <row r="13" ht="20.1" customHeight="1" spans="1:7">
      <c r="A13" s="89" t="s">
        <v>62</v>
      </c>
      <c r="B13" s="94">
        <v>3099</v>
      </c>
      <c r="C13" s="94">
        <v>4681</v>
      </c>
      <c r="D13" s="157">
        <f t="shared" si="0"/>
        <v>1.51048725395289</v>
      </c>
      <c r="E13" s="160">
        <v>0.364325269600699</v>
      </c>
      <c r="F13" s="161">
        <v>3431</v>
      </c>
      <c r="G13" s="154">
        <f t="shared" si="1"/>
        <v>0.364325269600699</v>
      </c>
    </row>
    <row r="14" ht="20.1" customHeight="1" spans="1:7">
      <c r="A14" s="89" t="s">
        <v>63</v>
      </c>
      <c r="B14" s="94">
        <v>1301</v>
      </c>
      <c r="C14" s="94">
        <v>1242</v>
      </c>
      <c r="D14" s="157">
        <f t="shared" si="0"/>
        <v>0.954650269023828</v>
      </c>
      <c r="E14" s="160">
        <v>0.0138775510204082</v>
      </c>
      <c r="F14" s="161">
        <v>1225</v>
      </c>
      <c r="G14" s="154">
        <f t="shared" si="1"/>
        <v>0.0138775510204082</v>
      </c>
    </row>
    <row r="15" ht="20.1" customHeight="1" spans="1:7">
      <c r="A15" s="89" t="s">
        <v>64</v>
      </c>
      <c r="B15" s="94">
        <v>895</v>
      </c>
      <c r="C15" s="94">
        <v>1626</v>
      </c>
      <c r="D15" s="157">
        <f t="shared" si="0"/>
        <v>1.81675977653631</v>
      </c>
      <c r="E15" s="160">
        <v>0.406574394463668</v>
      </c>
      <c r="F15" s="161">
        <v>1156</v>
      </c>
      <c r="G15" s="154">
        <f t="shared" si="1"/>
        <v>0.406574394463668</v>
      </c>
    </row>
    <row r="16" ht="20.1" customHeight="1" spans="1:7">
      <c r="A16" s="89" t="s">
        <v>65</v>
      </c>
      <c r="B16" s="94">
        <v>6264</v>
      </c>
      <c r="C16" s="94">
        <v>6206</v>
      </c>
      <c r="D16" s="157">
        <f t="shared" si="0"/>
        <v>0.990740740740741</v>
      </c>
      <c r="E16" s="160">
        <v>-0.451233530816164</v>
      </c>
      <c r="F16" s="161">
        <v>11309</v>
      </c>
      <c r="G16" s="154">
        <f t="shared" si="1"/>
        <v>-0.451233530816164</v>
      </c>
    </row>
    <row r="17" ht="20.1" customHeight="1" spans="1:7">
      <c r="A17" s="89" t="s">
        <v>66</v>
      </c>
      <c r="B17" s="94">
        <v>1405</v>
      </c>
      <c r="C17" s="94">
        <v>1361</v>
      </c>
      <c r="D17" s="157">
        <f t="shared" si="0"/>
        <v>0.968683274021352</v>
      </c>
      <c r="E17" s="160">
        <v>0.0279456193353474</v>
      </c>
      <c r="F17" s="161">
        <v>1324</v>
      </c>
      <c r="G17" s="154">
        <f t="shared" si="1"/>
        <v>0.0279456193353474</v>
      </c>
    </row>
    <row r="18" ht="20.1" customHeight="1" spans="1:7">
      <c r="A18" s="89" t="s">
        <v>67</v>
      </c>
      <c r="B18" s="94">
        <v>823</v>
      </c>
      <c r="C18" s="94">
        <v>1246</v>
      </c>
      <c r="D18" s="157">
        <f t="shared" si="0"/>
        <v>1.51397326852977</v>
      </c>
      <c r="E18" s="160">
        <v>-0.354069466044583</v>
      </c>
      <c r="F18" s="161">
        <v>1929</v>
      </c>
      <c r="G18" s="154">
        <f t="shared" si="1"/>
        <v>-0.354069466044583</v>
      </c>
    </row>
    <row r="19" ht="20.1" customHeight="1" spans="1:7">
      <c r="A19" s="89" t="s">
        <v>68</v>
      </c>
      <c r="B19" s="94">
        <v>7804</v>
      </c>
      <c r="C19" s="94">
        <v>7799</v>
      </c>
      <c r="D19" s="157">
        <f t="shared" si="0"/>
        <v>0.999359302921579</v>
      </c>
      <c r="E19" s="160">
        <v>0.276850032743942</v>
      </c>
      <c r="F19" s="161">
        <v>6108</v>
      </c>
      <c r="G19" s="154">
        <f t="shared" si="1"/>
        <v>0.276850032743942</v>
      </c>
    </row>
    <row r="20" ht="20.1" customHeight="1" spans="1:7">
      <c r="A20" s="89" t="s">
        <v>69</v>
      </c>
      <c r="B20" s="94">
        <v>53</v>
      </c>
      <c r="C20" s="94">
        <v>53</v>
      </c>
      <c r="D20" s="157">
        <f t="shared" si="0"/>
        <v>1</v>
      </c>
      <c r="E20" s="160">
        <v>0.766666666666667</v>
      </c>
      <c r="F20" s="161">
        <v>30</v>
      </c>
      <c r="G20" s="154">
        <f t="shared" si="1"/>
        <v>0.766666666666667</v>
      </c>
    </row>
    <row r="21" ht="20.1" customHeight="1" spans="1:7">
      <c r="A21" s="89" t="s">
        <v>70</v>
      </c>
      <c r="B21" s="94"/>
      <c r="C21" s="94"/>
      <c r="D21" s="157"/>
      <c r="E21" s="160"/>
      <c r="F21" s="161">
        <v>10</v>
      </c>
      <c r="G21" s="154">
        <f t="shared" si="1"/>
        <v>-1</v>
      </c>
    </row>
    <row r="22" ht="20.1" customHeight="1" spans="1:7">
      <c r="A22" s="95" t="s">
        <v>71</v>
      </c>
      <c r="B22" s="96">
        <v>35020</v>
      </c>
      <c r="C22" s="96">
        <v>38066</v>
      </c>
      <c r="D22" s="155">
        <f t="shared" si="0"/>
        <v>1.08697886921759</v>
      </c>
      <c r="E22" s="162">
        <v>0.132849235164574</v>
      </c>
      <c r="F22" s="163">
        <v>33602</v>
      </c>
      <c r="G22" s="154">
        <f t="shared" si="1"/>
        <v>0.132849235164574</v>
      </c>
    </row>
    <row r="23" ht="20.1" customHeight="1" spans="1:7">
      <c r="A23" s="89" t="s">
        <v>72</v>
      </c>
      <c r="B23" s="94">
        <v>2977</v>
      </c>
      <c r="C23" s="94">
        <v>2887</v>
      </c>
      <c r="D23" s="157">
        <f t="shared" si="0"/>
        <v>0.969768223043332</v>
      </c>
      <c r="E23" s="160">
        <v>0.0274021352313167</v>
      </c>
      <c r="F23" s="161">
        <v>2810</v>
      </c>
      <c r="G23" s="154">
        <f t="shared" si="1"/>
        <v>0.0274021352313167</v>
      </c>
    </row>
    <row r="24" ht="20.1" customHeight="1" spans="1:7">
      <c r="A24" s="89" t="s">
        <v>73</v>
      </c>
      <c r="B24" s="94">
        <v>1547</v>
      </c>
      <c r="C24" s="94">
        <v>1546</v>
      </c>
      <c r="D24" s="157">
        <f t="shared" si="0"/>
        <v>0.999353587588882</v>
      </c>
      <c r="E24" s="160">
        <v>-0.03375</v>
      </c>
      <c r="F24" s="161">
        <v>1600</v>
      </c>
      <c r="G24" s="154">
        <f t="shared" si="1"/>
        <v>-0.03375</v>
      </c>
    </row>
    <row r="25" ht="20.1" customHeight="1" spans="1:7">
      <c r="A25" s="89" t="s">
        <v>74</v>
      </c>
      <c r="B25" s="94">
        <v>731</v>
      </c>
      <c r="C25" s="94">
        <v>677</v>
      </c>
      <c r="D25" s="157">
        <f t="shared" si="0"/>
        <v>0.926128590971272</v>
      </c>
      <c r="E25" s="160">
        <v>-0.0383522727272727</v>
      </c>
      <c r="F25" s="161">
        <v>704</v>
      </c>
      <c r="G25" s="154">
        <f t="shared" si="1"/>
        <v>-0.0383522727272727</v>
      </c>
    </row>
    <row r="26" ht="20.1" customHeight="1" spans="1:7">
      <c r="A26" s="89" t="s">
        <v>75</v>
      </c>
      <c r="B26" s="94">
        <v>20</v>
      </c>
      <c r="C26" s="94">
        <v>22</v>
      </c>
      <c r="D26" s="157">
        <f t="shared" si="0"/>
        <v>1.1</v>
      </c>
      <c r="E26" s="160">
        <v>0.1</v>
      </c>
      <c r="F26" s="161">
        <v>20</v>
      </c>
      <c r="G26" s="154">
        <f t="shared" si="1"/>
        <v>0.1</v>
      </c>
    </row>
    <row r="27" ht="20.1" customHeight="1" spans="1:7">
      <c r="A27" s="89" t="s">
        <v>76</v>
      </c>
      <c r="B27" s="90">
        <v>679</v>
      </c>
      <c r="C27" s="94">
        <v>642</v>
      </c>
      <c r="D27" s="157">
        <f t="shared" si="0"/>
        <v>0.945508100147275</v>
      </c>
      <c r="E27" s="158">
        <v>0.320987654320988</v>
      </c>
      <c r="F27" s="159">
        <v>486</v>
      </c>
      <c r="G27" s="154">
        <f t="shared" si="1"/>
        <v>0.320987654320988</v>
      </c>
    </row>
    <row r="28" ht="20.1" customHeight="1" spans="1:7">
      <c r="A28" s="89" t="s">
        <v>77</v>
      </c>
      <c r="B28" s="90">
        <v>2908</v>
      </c>
      <c r="C28" s="94">
        <v>2804</v>
      </c>
      <c r="D28" s="157">
        <f t="shared" si="0"/>
        <v>0.96423658872077</v>
      </c>
      <c r="E28" s="158">
        <v>-0.0712156343159987</v>
      </c>
      <c r="F28" s="159">
        <v>3019</v>
      </c>
      <c r="G28" s="154">
        <f t="shared" si="1"/>
        <v>-0.0712156343159987</v>
      </c>
    </row>
    <row r="29" ht="20.1" customHeight="1" spans="1:7">
      <c r="A29" s="89" t="s">
        <v>78</v>
      </c>
      <c r="B29" s="90">
        <v>2815</v>
      </c>
      <c r="C29" s="94">
        <v>3113</v>
      </c>
      <c r="D29" s="157">
        <f t="shared" si="0"/>
        <v>1.10586145648313</v>
      </c>
      <c r="E29" s="158">
        <v>0.0311361377939715</v>
      </c>
      <c r="F29" s="159">
        <v>3019</v>
      </c>
      <c r="G29" s="154">
        <f t="shared" si="1"/>
        <v>0.0311361377939715</v>
      </c>
    </row>
    <row r="30" ht="20.1" customHeight="1" spans="1:7">
      <c r="A30" s="89" t="s">
        <v>79</v>
      </c>
      <c r="B30" s="90">
        <v>22231</v>
      </c>
      <c r="C30" s="94">
        <v>28167</v>
      </c>
      <c r="D30" s="157">
        <f t="shared" si="0"/>
        <v>1.26701452926094</v>
      </c>
      <c r="E30" s="158">
        <v>0.114068741842345</v>
      </c>
      <c r="F30" s="159">
        <v>25283</v>
      </c>
      <c r="G30" s="154">
        <f t="shared" si="1"/>
        <v>0.114068741842345</v>
      </c>
    </row>
    <row r="31" ht="20.1" customHeight="1" spans="1:7">
      <c r="A31" s="89" t="s">
        <v>80</v>
      </c>
      <c r="B31" s="90">
        <v>101</v>
      </c>
      <c r="C31" s="94">
        <v>101</v>
      </c>
      <c r="D31" s="157">
        <v>1</v>
      </c>
      <c r="E31" s="158"/>
      <c r="F31" s="159">
        <v>7</v>
      </c>
      <c r="G31" s="154">
        <f t="shared" si="1"/>
        <v>13.4285714285714</v>
      </c>
    </row>
    <row r="32" ht="20.1" customHeight="1" spans="1:7">
      <c r="A32" s="89" t="s">
        <v>81</v>
      </c>
      <c r="B32" s="90">
        <v>3988</v>
      </c>
      <c r="C32" s="102">
        <v>994</v>
      </c>
      <c r="D32" s="157">
        <f t="shared" ref="D32:D37" si="2">C32/B32</f>
        <v>0.249247743229689</v>
      </c>
      <c r="E32" s="158">
        <v>-2.87901701323251</v>
      </c>
      <c r="F32" s="164">
        <v>-529</v>
      </c>
      <c r="G32" s="154">
        <f t="shared" si="1"/>
        <v>-2.87901701323251</v>
      </c>
    </row>
    <row r="33" ht="20.1" customHeight="1" spans="1:7">
      <c r="A33" s="85" t="s">
        <v>82</v>
      </c>
      <c r="B33" s="98">
        <v>285612</v>
      </c>
      <c r="C33" s="98">
        <f>C34+C39+C40+C44+C49</f>
        <v>303230.6622</v>
      </c>
      <c r="D33" s="155">
        <f t="shared" si="2"/>
        <v>1.06168740178984</v>
      </c>
      <c r="E33" s="162">
        <v>-0.117958659348359</v>
      </c>
      <c r="F33" s="165">
        <v>342520</v>
      </c>
      <c r="G33" s="154">
        <f t="shared" si="1"/>
        <v>-0.114706696835221</v>
      </c>
    </row>
    <row r="34" ht="20.1" customHeight="1" spans="1:7">
      <c r="A34" s="85" t="s">
        <v>83</v>
      </c>
      <c r="B34" s="98">
        <v>111636</v>
      </c>
      <c r="C34" s="98">
        <f>C35+C36+C37</f>
        <v>203234.8</v>
      </c>
      <c r="D34" s="155">
        <f t="shared" si="2"/>
        <v>1.82051309613386</v>
      </c>
      <c r="E34" s="162">
        <v>-0.0141344755920264</v>
      </c>
      <c r="F34" s="166">
        <v>204974</v>
      </c>
      <c r="G34" s="154">
        <f t="shared" si="1"/>
        <v>-0.00848497858264956</v>
      </c>
    </row>
    <row r="35" ht="20.1" customHeight="1" spans="1:7">
      <c r="A35" s="101" t="s">
        <v>16</v>
      </c>
      <c r="B35" s="102">
        <v>4516</v>
      </c>
      <c r="C35" s="103">
        <v>4516</v>
      </c>
      <c r="D35" s="157">
        <f t="shared" si="2"/>
        <v>1</v>
      </c>
      <c r="E35" s="160"/>
      <c r="F35" s="167">
        <v>4516</v>
      </c>
      <c r="G35" s="154">
        <f t="shared" si="1"/>
        <v>0</v>
      </c>
    </row>
    <row r="36" ht="20.1" customHeight="1" spans="1:7">
      <c r="A36" s="101" t="s">
        <v>18</v>
      </c>
      <c r="B36" s="102">
        <v>103134</v>
      </c>
      <c r="C36" s="103">
        <v>180450.8</v>
      </c>
      <c r="D36" s="157">
        <f t="shared" si="2"/>
        <v>1.74967324063839</v>
      </c>
      <c r="E36" s="160">
        <v>-0.0493841691983861</v>
      </c>
      <c r="F36" s="167">
        <v>188607</v>
      </c>
      <c r="G36" s="154">
        <f t="shared" si="1"/>
        <v>-0.0432444182877624</v>
      </c>
    </row>
    <row r="37" ht="20.1" customHeight="1" spans="1:7">
      <c r="A37" s="101" t="s">
        <v>20</v>
      </c>
      <c r="B37" s="102">
        <v>3986</v>
      </c>
      <c r="C37" s="103">
        <v>18268</v>
      </c>
      <c r="D37" s="157">
        <f t="shared" si="2"/>
        <v>4.58304064224787</v>
      </c>
      <c r="E37" s="160">
        <v>0.541473293392963</v>
      </c>
      <c r="F37" s="167">
        <v>11851</v>
      </c>
      <c r="G37" s="154">
        <f t="shared" si="1"/>
        <v>0.541473293392963</v>
      </c>
    </row>
    <row r="38" ht="20.1" customHeight="1" spans="1:7">
      <c r="A38" s="85" t="s">
        <v>84</v>
      </c>
      <c r="B38" s="102"/>
      <c r="C38" s="103"/>
      <c r="D38" s="157"/>
      <c r="E38" s="160"/>
      <c r="F38" s="167"/>
      <c r="G38" s="154" t="e">
        <f t="shared" si="1"/>
        <v>#DIV/0!</v>
      </c>
    </row>
    <row r="39" ht="20.1" customHeight="1" spans="1:7">
      <c r="A39" s="85" t="s">
        <v>85</v>
      </c>
      <c r="B39" s="98">
        <v>37804</v>
      </c>
      <c r="C39" s="106">
        <v>37804</v>
      </c>
      <c r="D39" s="155">
        <f t="shared" ref="D39:D45" si="3">C39/B39</f>
        <v>1</v>
      </c>
      <c r="E39" s="162">
        <v>0.00851007069494464</v>
      </c>
      <c r="F39" s="167">
        <v>37485</v>
      </c>
      <c r="G39" s="154">
        <f t="shared" si="1"/>
        <v>0.00851007069494464</v>
      </c>
    </row>
    <row r="40" ht="20.1" customHeight="1" spans="1:7">
      <c r="A40" s="85" t="s">
        <v>86</v>
      </c>
      <c r="B40" s="98">
        <v>129161</v>
      </c>
      <c r="C40" s="106">
        <v>55180.8622</v>
      </c>
      <c r="D40" s="155">
        <f t="shared" si="3"/>
        <v>0.427225417889301</v>
      </c>
      <c r="E40" s="162">
        <v>-0.127677386744171</v>
      </c>
      <c r="F40" s="167">
        <v>63308</v>
      </c>
      <c r="G40" s="154">
        <f t="shared" si="1"/>
        <v>-0.128374578252354</v>
      </c>
    </row>
    <row r="41" s="147" customFormat="1" ht="20.1" customHeight="1" spans="1:7">
      <c r="A41" s="101" t="s">
        <v>32</v>
      </c>
      <c r="B41" s="102">
        <v>129057</v>
      </c>
      <c r="C41" s="103">
        <v>4306.8622</v>
      </c>
      <c r="D41" s="157">
        <f t="shared" si="3"/>
        <v>0.0333717830106077</v>
      </c>
      <c r="E41" s="160">
        <v>13.1726384364821</v>
      </c>
      <c r="F41" s="167">
        <v>307</v>
      </c>
      <c r="G41" s="154">
        <f t="shared" si="1"/>
        <v>13.0288671009772</v>
      </c>
    </row>
    <row r="42" s="147" customFormat="1" ht="20.1" customHeight="1" spans="1:7">
      <c r="A42" s="101" t="s">
        <v>34</v>
      </c>
      <c r="B42" s="102">
        <v>95</v>
      </c>
      <c r="C42" s="103">
        <v>98</v>
      </c>
      <c r="D42" s="157">
        <f t="shared" si="3"/>
        <v>1.03157894736842</v>
      </c>
      <c r="E42" s="160">
        <v>-0.8369384359401</v>
      </c>
      <c r="F42" s="167">
        <v>601</v>
      </c>
      <c r="G42" s="154">
        <f t="shared" si="1"/>
        <v>-0.8369384359401</v>
      </c>
    </row>
    <row r="43" s="147" customFormat="1" ht="20.1" customHeight="1" spans="1:7">
      <c r="A43" s="101" t="s">
        <v>36</v>
      </c>
      <c r="B43" s="102">
        <v>9</v>
      </c>
      <c r="C43" s="103">
        <v>50776</v>
      </c>
      <c r="D43" s="157">
        <f t="shared" si="3"/>
        <v>5641.77777777778</v>
      </c>
      <c r="E43" s="160">
        <v>-0.186282051282051</v>
      </c>
      <c r="F43" s="167">
        <v>62400</v>
      </c>
      <c r="G43" s="154">
        <f t="shared" si="1"/>
        <v>-0.186282051282051</v>
      </c>
    </row>
    <row r="44" ht="20.1" customHeight="1" spans="1:7">
      <c r="A44" s="107" t="s">
        <v>87</v>
      </c>
      <c r="B44" s="98">
        <v>6200</v>
      </c>
      <c r="C44" s="106">
        <v>6200</v>
      </c>
      <c r="D44" s="155">
        <f t="shared" si="3"/>
        <v>1</v>
      </c>
      <c r="E44" s="162">
        <v>-0.792287848839157</v>
      </c>
      <c r="F44" s="167">
        <v>29849</v>
      </c>
      <c r="G44" s="154">
        <f t="shared" si="1"/>
        <v>-0.792287848839157</v>
      </c>
    </row>
    <row r="45" ht="20.1" customHeight="1" spans="1:7">
      <c r="A45" s="108" t="s">
        <v>40</v>
      </c>
      <c r="B45" s="102">
        <v>6200</v>
      </c>
      <c r="C45" s="103">
        <v>6200</v>
      </c>
      <c r="D45" s="157">
        <f t="shared" si="3"/>
        <v>1</v>
      </c>
      <c r="E45" s="160">
        <v>-0.792287848839157</v>
      </c>
      <c r="F45" s="167">
        <v>29849</v>
      </c>
      <c r="G45" s="154">
        <f t="shared" si="1"/>
        <v>-0.792287848839157</v>
      </c>
    </row>
    <row r="46" ht="24" spans="1:7">
      <c r="A46" s="108" t="s">
        <v>41</v>
      </c>
      <c r="B46" s="102"/>
      <c r="C46" s="102"/>
      <c r="D46" s="168"/>
      <c r="E46" s="169"/>
      <c r="F46" s="170"/>
      <c r="G46" s="154" t="e">
        <f t="shared" si="1"/>
        <v>#DIV/0!</v>
      </c>
    </row>
    <row r="47" ht="20.1" customHeight="1" spans="1:7">
      <c r="A47" s="108" t="s">
        <v>42</v>
      </c>
      <c r="B47" s="102"/>
      <c r="C47" s="102"/>
      <c r="D47" s="168"/>
      <c r="E47" s="169"/>
      <c r="F47" s="170"/>
      <c r="G47" s="154" t="e">
        <f t="shared" si="1"/>
        <v>#DIV/0!</v>
      </c>
    </row>
    <row r="48" ht="20.1" customHeight="1" spans="1:7">
      <c r="A48" s="85" t="s">
        <v>88</v>
      </c>
      <c r="B48" s="102"/>
      <c r="C48" s="102"/>
      <c r="D48" s="168"/>
      <c r="E48" s="169"/>
      <c r="F48" s="170"/>
      <c r="G48" s="154" t="e">
        <f t="shared" si="1"/>
        <v>#DIV/0!</v>
      </c>
    </row>
    <row r="49" s="74" customFormat="1" ht="20.1" customHeight="1" spans="1:7">
      <c r="A49" s="85" t="s">
        <v>89</v>
      </c>
      <c r="B49" s="98">
        <v>811</v>
      </c>
      <c r="C49" s="98">
        <v>811</v>
      </c>
      <c r="D49" s="171">
        <f>C49/B49</f>
        <v>1</v>
      </c>
      <c r="E49" s="172">
        <v>-0.882531865585168</v>
      </c>
      <c r="F49" s="170">
        <v>6904</v>
      </c>
      <c r="G49" s="154">
        <f t="shared" si="1"/>
        <v>-0.882531865585168</v>
      </c>
    </row>
    <row r="50" ht="20.1" customHeight="1" spans="1:7">
      <c r="A50" s="109" t="s">
        <v>47</v>
      </c>
      <c r="B50" s="110">
        <v>365512</v>
      </c>
      <c r="C50" s="110">
        <f>C33+C5</f>
        <v>388252.6622</v>
      </c>
      <c r="D50" s="173">
        <f>C50/B50</f>
        <v>1.06221591137911</v>
      </c>
      <c r="E50" s="174">
        <v>-0.0805417961392199</v>
      </c>
      <c r="F50" s="175">
        <v>421003</v>
      </c>
      <c r="G50" s="154">
        <f t="shared" si="1"/>
        <v>-0.0777912219152832</v>
      </c>
    </row>
    <row r="51" s="74" customFormat="1" ht="36" customHeight="1" spans="1:6">
      <c r="A51" s="176" t="s">
        <v>90</v>
      </c>
      <c r="B51" s="176"/>
      <c r="C51" s="176"/>
      <c r="D51" s="176"/>
      <c r="E51" s="176"/>
      <c r="F51" s="176"/>
    </row>
  </sheetData>
  <mergeCells count="2">
    <mergeCell ref="A2:E2"/>
    <mergeCell ref="A51:E51"/>
  </mergeCells>
  <printOptions horizontalCentered="1"/>
  <pageMargins left="0.554861111111111" right="0.554861111111111" top="1" bottom="1" header="0.5" footer="0.5"/>
  <pageSetup paperSize="9" fitToHeight="2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8"/>
  <sheetViews>
    <sheetView workbookViewId="0">
      <pane ySplit="4" topLeftCell="A95" activePane="bottomLeft" state="frozen"/>
      <selection/>
      <selection pane="bottomLeft" activeCell="A123" sqref="$A123:$XFD123"/>
    </sheetView>
  </sheetViews>
  <sheetFormatPr defaultColWidth="9" defaultRowHeight="12.75" outlineLevelCol="3"/>
  <cols>
    <col min="1" max="1" width="47" style="135" customWidth="1"/>
    <col min="2" max="2" width="23.5714285714286" style="1" customWidth="1"/>
    <col min="3" max="3" width="16.7142857142857" style="1" customWidth="1"/>
    <col min="4" max="4" width="18.8571428571429" style="1" customWidth="1"/>
    <col min="5" max="230" width="9.14285714285714" style="1"/>
    <col min="231" max="16384" width="9" style="5"/>
  </cols>
  <sheetData>
    <row r="1" ht="14.25" spans="1:4">
      <c r="A1" s="136" t="s">
        <v>91</v>
      </c>
      <c r="B1" s="7"/>
      <c r="C1" s="57"/>
      <c r="D1" s="57"/>
    </row>
    <row r="2" ht="48" customHeight="1" spans="1:4">
      <c r="A2" s="58" t="s">
        <v>92</v>
      </c>
      <c r="B2" s="58"/>
      <c r="C2" s="58"/>
      <c r="D2" s="58"/>
    </row>
    <row r="3" ht="19.9" customHeight="1" spans="1:4">
      <c r="A3" s="89"/>
      <c r="B3" s="26"/>
      <c r="C3" s="59"/>
      <c r="D3" s="11"/>
    </row>
    <row r="4" s="56" customFormat="1" ht="36" customHeight="1" spans="1:4">
      <c r="A4" s="137" t="s">
        <v>93</v>
      </c>
      <c r="B4" s="138" t="s">
        <v>52</v>
      </c>
      <c r="C4" s="62" t="s">
        <v>8</v>
      </c>
      <c r="D4" s="62" t="s">
        <v>53</v>
      </c>
    </row>
    <row r="5" s="56" customFormat="1" ht="28.15" customHeight="1" spans="1:4">
      <c r="A5" s="139" t="s">
        <v>94</v>
      </c>
      <c r="B5" s="65">
        <v>325270.720131</v>
      </c>
      <c r="C5" s="64">
        <v>280399</v>
      </c>
      <c r="D5" s="140">
        <f t="shared" ref="D5:D10" si="0">C5/B5</f>
        <v>0.862048080709729</v>
      </c>
    </row>
    <row r="6" ht="25.9" customHeight="1" spans="1:4">
      <c r="A6" s="141" t="s">
        <v>95</v>
      </c>
      <c r="B6" s="65">
        <v>37136</v>
      </c>
      <c r="C6" s="64">
        <v>34029</v>
      </c>
      <c r="D6" s="140">
        <f t="shared" si="0"/>
        <v>0.916334554071521</v>
      </c>
    </row>
    <row r="7" ht="25.9" customHeight="1" spans="1:4">
      <c r="A7" s="142" t="s">
        <v>96</v>
      </c>
      <c r="B7" s="65">
        <v>960</v>
      </c>
      <c r="C7" s="64">
        <v>889</v>
      </c>
      <c r="D7" s="140">
        <f t="shared" si="0"/>
        <v>0.926041666666667</v>
      </c>
    </row>
    <row r="8" ht="25.9" customHeight="1" spans="1:4">
      <c r="A8" s="143" t="s">
        <v>97</v>
      </c>
      <c r="B8" s="65">
        <v>709</v>
      </c>
      <c r="C8" s="64">
        <v>620</v>
      </c>
      <c r="D8" s="140">
        <f t="shared" si="0"/>
        <v>0.874471086036671</v>
      </c>
    </row>
    <row r="9" ht="25.9" customHeight="1" spans="1:4">
      <c r="A9" s="143" t="s">
        <v>98</v>
      </c>
      <c r="B9" s="65">
        <v>9</v>
      </c>
      <c r="C9" s="64">
        <v>9</v>
      </c>
      <c r="D9" s="140">
        <f t="shared" si="0"/>
        <v>1</v>
      </c>
    </row>
    <row r="10" ht="25.9" customHeight="1" spans="1:4">
      <c r="A10" s="143" t="s">
        <v>99</v>
      </c>
      <c r="B10" s="65">
        <v>65</v>
      </c>
      <c r="C10" s="64">
        <v>62</v>
      </c>
      <c r="D10" s="140">
        <f t="shared" si="0"/>
        <v>0.953846153846154</v>
      </c>
    </row>
    <row r="11" ht="25.9" customHeight="1" spans="1:4">
      <c r="A11" s="143" t="s">
        <v>100</v>
      </c>
      <c r="B11" s="65">
        <v>20</v>
      </c>
      <c r="C11" s="64">
        <v>15</v>
      </c>
      <c r="D11" s="140">
        <f t="shared" ref="D11:D18" si="1">C11/B11</f>
        <v>0.75</v>
      </c>
    </row>
    <row r="12" ht="25.9" customHeight="1" spans="1:4">
      <c r="A12" s="143" t="s">
        <v>101</v>
      </c>
      <c r="B12" s="65">
        <v>40</v>
      </c>
      <c r="C12" s="64">
        <v>34</v>
      </c>
      <c r="D12" s="140">
        <f t="shared" si="1"/>
        <v>0.85</v>
      </c>
    </row>
    <row r="13" ht="25.9" customHeight="1" spans="1:4">
      <c r="A13" s="143" t="s">
        <v>102</v>
      </c>
      <c r="B13" s="65">
        <v>45</v>
      </c>
      <c r="C13" s="64">
        <v>43</v>
      </c>
      <c r="D13" s="140">
        <f t="shared" si="1"/>
        <v>0.955555555555556</v>
      </c>
    </row>
    <row r="14" ht="25.9" customHeight="1" spans="1:4">
      <c r="A14" s="143" t="s">
        <v>103</v>
      </c>
      <c r="B14" s="65">
        <v>33</v>
      </c>
      <c r="C14" s="64">
        <v>28</v>
      </c>
      <c r="D14" s="140">
        <f t="shared" si="1"/>
        <v>0.848484848484849</v>
      </c>
    </row>
    <row r="15" ht="25.9" customHeight="1" spans="1:4">
      <c r="A15" s="143" t="s">
        <v>104</v>
      </c>
      <c r="B15" s="65">
        <v>39</v>
      </c>
      <c r="C15" s="64">
        <v>78</v>
      </c>
      <c r="D15" s="140">
        <f t="shared" si="1"/>
        <v>2</v>
      </c>
    </row>
    <row r="16" ht="25.9" customHeight="1" spans="1:4">
      <c r="A16" s="142" t="s">
        <v>105</v>
      </c>
      <c r="B16" s="65">
        <v>696</v>
      </c>
      <c r="C16" s="64">
        <v>619</v>
      </c>
      <c r="D16" s="140">
        <f t="shared" si="1"/>
        <v>0.889367816091954</v>
      </c>
    </row>
    <row r="17" ht="25.9" customHeight="1" spans="1:4">
      <c r="A17" s="143" t="s">
        <v>97</v>
      </c>
      <c r="B17" s="65">
        <v>555</v>
      </c>
      <c r="C17" s="64">
        <v>494</v>
      </c>
      <c r="D17" s="140">
        <f t="shared" si="1"/>
        <v>0.89009009009009</v>
      </c>
    </row>
    <row r="18" ht="25.9" customHeight="1" spans="1:4">
      <c r="A18" s="143" t="s">
        <v>106</v>
      </c>
      <c r="B18" s="65">
        <v>44</v>
      </c>
      <c r="C18" s="64">
        <v>43</v>
      </c>
      <c r="D18" s="140">
        <f t="shared" si="1"/>
        <v>0.977272727272727</v>
      </c>
    </row>
    <row r="19" ht="25.9" customHeight="1" spans="1:4">
      <c r="A19" s="143" t="s">
        <v>103</v>
      </c>
      <c r="B19" s="65">
        <v>33</v>
      </c>
      <c r="C19" s="64">
        <v>28</v>
      </c>
      <c r="D19" s="140">
        <f t="shared" ref="D19:D82" si="2">C19/B19</f>
        <v>0.848484848484849</v>
      </c>
    </row>
    <row r="20" ht="25.9" customHeight="1" spans="1:4">
      <c r="A20" s="143" t="s">
        <v>107</v>
      </c>
      <c r="B20" s="65">
        <v>64</v>
      </c>
      <c r="C20" s="64">
        <v>54</v>
      </c>
      <c r="D20" s="140">
        <f t="shared" si="2"/>
        <v>0.84375</v>
      </c>
    </row>
    <row r="21" ht="25.9" customHeight="1" spans="1:4">
      <c r="A21" s="142" t="s">
        <v>108</v>
      </c>
      <c r="B21" s="65">
        <v>11626</v>
      </c>
      <c r="C21" s="64">
        <v>9922</v>
      </c>
      <c r="D21" s="140">
        <f t="shared" si="2"/>
        <v>0.853431962841906</v>
      </c>
    </row>
    <row r="22" ht="25.9" customHeight="1" spans="1:4">
      <c r="A22" s="143" t="s">
        <v>97</v>
      </c>
      <c r="B22" s="65">
        <v>7186</v>
      </c>
      <c r="C22" s="64">
        <v>6060</v>
      </c>
      <c r="D22" s="140">
        <f t="shared" si="2"/>
        <v>0.843306429167826</v>
      </c>
    </row>
    <row r="23" ht="25.9" customHeight="1" spans="1:4">
      <c r="A23" s="143" t="s">
        <v>98</v>
      </c>
      <c r="B23" s="65">
        <v>371</v>
      </c>
      <c r="C23" s="64">
        <v>389</v>
      </c>
      <c r="D23" s="140">
        <f t="shared" si="2"/>
        <v>1.04851752021563</v>
      </c>
    </row>
    <row r="24" ht="25.9" customHeight="1" spans="1:4">
      <c r="A24" s="143" t="s">
        <v>103</v>
      </c>
      <c r="B24" s="65">
        <v>3547</v>
      </c>
      <c r="C24" s="64">
        <v>2969</v>
      </c>
      <c r="D24" s="140">
        <f t="shared" si="2"/>
        <v>0.83704539047082</v>
      </c>
    </row>
    <row r="25" ht="25.9" customHeight="1" spans="1:4">
      <c r="A25" s="143" t="s">
        <v>109</v>
      </c>
      <c r="B25" s="65">
        <v>522</v>
      </c>
      <c r="C25" s="64">
        <v>504</v>
      </c>
      <c r="D25" s="140">
        <f t="shared" si="2"/>
        <v>0.96551724137931</v>
      </c>
    </row>
    <row r="26" ht="25.9" customHeight="1" spans="1:4">
      <c r="A26" s="142" t="s">
        <v>110</v>
      </c>
      <c r="B26" s="65">
        <v>1220</v>
      </c>
      <c r="C26" s="64">
        <v>2545</v>
      </c>
      <c r="D26" s="140">
        <f t="shared" si="2"/>
        <v>2.08606557377049</v>
      </c>
    </row>
    <row r="27" ht="25.9" customHeight="1" spans="1:4">
      <c r="A27" s="143" t="s">
        <v>97</v>
      </c>
      <c r="B27" s="65">
        <v>501</v>
      </c>
      <c r="C27" s="64">
        <v>442</v>
      </c>
      <c r="D27" s="140">
        <f t="shared" si="2"/>
        <v>0.882235528942116</v>
      </c>
    </row>
    <row r="28" ht="25.9" customHeight="1" spans="1:4">
      <c r="A28" s="143" t="s">
        <v>103</v>
      </c>
      <c r="B28" s="65">
        <v>200</v>
      </c>
      <c r="C28" s="64">
        <v>178</v>
      </c>
      <c r="D28" s="140">
        <f t="shared" si="2"/>
        <v>0.89</v>
      </c>
    </row>
    <row r="29" ht="25.9" customHeight="1" spans="1:4">
      <c r="A29" s="143" t="s">
        <v>111</v>
      </c>
      <c r="B29" s="65">
        <v>519</v>
      </c>
      <c r="C29" s="64">
        <v>1925</v>
      </c>
      <c r="D29" s="140">
        <f t="shared" si="2"/>
        <v>3.70905587668593</v>
      </c>
    </row>
    <row r="30" ht="25.9" customHeight="1" spans="1:4">
      <c r="A30" s="142" t="s">
        <v>112</v>
      </c>
      <c r="B30" s="65">
        <v>614</v>
      </c>
      <c r="C30" s="64">
        <v>536</v>
      </c>
      <c r="D30" s="140">
        <f t="shared" si="2"/>
        <v>0.872964169381108</v>
      </c>
    </row>
    <row r="31" ht="25.9" customHeight="1" spans="1:4">
      <c r="A31" s="143" t="s">
        <v>97</v>
      </c>
      <c r="B31" s="65">
        <v>241</v>
      </c>
      <c r="C31" s="64">
        <v>203</v>
      </c>
      <c r="D31" s="140">
        <f t="shared" si="2"/>
        <v>0.842323651452282</v>
      </c>
    </row>
    <row r="32" ht="25.9" customHeight="1" spans="1:4">
      <c r="A32" s="143" t="s">
        <v>113</v>
      </c>
      <c r="B32" s="65">
        <v>23</v>
      </c>
      <c r="C32" s="64">
        <v>4</v>
      </c>
      <c r="D32" s="140">
        <f t="shared" si="2"/>
        <v>0.173913043478261</v>
      </c>
    </row>
    <row r="33" ht="25.9" customHeight="1" spans="1:4">
      <c r="A33" s="143" t="s">
        <v>103</v>
      </c>
      <c r="B33" s="65">
        <v>125</v>
      </c>
      <c r="C33" s="64">
        <v>105</v>
      </c>
      <c r="D33" s="140">
        <f t="shared" si="2"/>
        <v>0.84</v>
      </c>
    </row>
    <row r="34" ht="25.9" customHeight="1" spans="1:4">
      <c r="A34" s="143" t="s">
        <v>114</v>
      </c>
      <c r="B34" s="65">
        <v>225</v>
      </c>
      <c r="C34" s="64">
        <v>224</v>
      </c>
      <c r="D34" s="140">
        <f t="shared" si="2"/>
        <v>0.995555555555556</v>
      </c>
    </row>
    <row r="35" ht="25.9" customHeight="1" spans="1:4">
      <c r="A35" s="142" t="s">
        <v>115</v>
      </c>
      <c r="B35" s="65">
        <v>2552</v>
      </c>
      <c r="C35" s="64">
        <v>2178</v>
      </c>
      <c r="D35" s="140">
        <f t="shared" si="2"/>
        <v>0.853448275862069</v>
      </c>
    </row>
    <row r="36" ht="25.9" customHeight="1" spans="1:4">
      <c r="A36" s="143" t="s">
        <v>97</v>
      </c>
      <c r="B36" s="65">
        <v>1339</v>
      </c>
      <c r="C36" s="64">
        <v>1174</v>
      </c>
      <c r="D36" s="140">
        <f t="shared" si="2"/>
        <v>0.876773711725168</v>
      </c>
    </row>
    <row r="37" ht="25.9" customHeight="1" spans="1:4">
      <c r="A37" s="143" t="s">
        <v>98</v>
      </c>
      <c r="B37" s="65">
        <v>5</v>
      </c>
      <c r="C37" s="64">
        <v>5</v>
      </c>
      <c r="D37" s="140">
        <f t="shared" si="2"/>
        <v>1</v>
      </c>
    </row>
    <row r="38" ht="25.9" customHeight="1" spans="1:4">
      <c r="A38" s="143" t="s">
        <v>116</v>
      </c>
      <c r="B38" s="65">
        <v>46</v>
      </c>
      <c r="C38" s="64">
        <v>80</v>
      </c>
      <c r="D38" s="140">
        <f t="shared" si="2"/>
        <v>1.73913043478261</v>
      </c>
    </row>
    <row r="39" ht="25.9" customHeight="1" spans="1:4">
      <c r="A39" s="143" t="s">
        <v>117</v>
      </c>
      <c r="B39" s="65">
        <v>217</v>
      </c>
      <c r="C39" s="64">
        <v>304</v>
      </c>
      <c r="D39" s="140">
        <f t="shared" si="2"/>
        <v>1.40092165898618</v>
      </c>
    </row>
    <row r="40" ht="25.9" customHeight="1" spans="1:4">
      <c r="A40" s="143" t="s">
        <v>118</v>
      </c>
      <c r="B40" s="65">
        <v>5</v>
      </c>
      <c r="C40" s="64">
        <v>3</v>
      </c>
      <c r="D40" s="140">
        <f t="shared" si="2"/>
        <v>0.6</v>
      </c>
    </row>
    <row r="41" ht="25.9" customHeight="1" spans="1:4">
      <c r="A41" s="143" t="s">
        <v>119</v>
      </c>
      <c r="B41" s="65">
        <v>71</v>
      </c>
      <c r="C41" s="64">
        <v>58</v>
      </c>
      <c r="D41" s="140">
        <f t="shared" si="2"/>
        <v>0.816901408450704</v>
      </c>
    </row>
    <row r="42" ht="25.9" customHeight="1" spans="1:4">
      <c r="A42" s="143" t="s">
        <v>120</v>
      </c>
      <c r="B42" s="65">
        <v>479</v>
      </c>
      <c r="C42" s="64">
        <v>196</v>
      </c>
      <c r="D42" s="140">
        <f t="shared" si="2"/>
        <v>0.409185803757829</v>
      </c>
    </row>
    <row r="43" ht="25.9" customHeight="1" spans="1:4">
      <c r="A43" s="143" t="s">
        <v>103</v>
      </c>
      <c r="B43" s="65">
        <v>264</v>
      </c>
      <c r="C43" s="64">
        <v>226</v>
      </c>
      <c r="D43" s="140">
        <f t="shared" si="2"/>
        <v>0.856060606060606</v>
      </c>
    </row>
    <row r="44" ht="25.9" customHeight="1" spans="1:4">
      <c r="A44" s="143" t="s">
        <v>121</v>
      </c>
      <c r="B44" s="65">
        <v>126</v>
      </c>
      <c r="C44" s="64">
        <v>132</v>
      </c>
      <c r="D44" s="140">
        <f t="shared" si="2"/>
        <v>1.04761904761905</v>
      </c>
    </row>
    <row r="45" ht="25.9" customHeight="1" spans="1:4">
      <c r="A45" s="142" t="s">
        <v>122</v>
      </c>
      <c r="B45" s="65">
        <v>2900</v>
      </c>
      <c r="C45" s="64">
        <v>3300</v>
      </c>
      <c r="D45" s="140">
        <f t="shared" si="2"/>
        <v>1.13793103448276</v>
      </c>
    </row>
    <row r="46" ht="25.9" customHeight="1" spans="1:4">
      <c r="A46" s="143" t="s">
        <v>123</v>
      </c>
      <c r="B46" s="65">
        <v>2900</v>
      </c>
      <c r="C46" s="64">
        <v>3300</v>
      </c>
      <c r="D46" s="140">
        <f t="shared" si="2"/>
        <v>1.13793103448276</v>
      </c>
    </row>
    <row r="47" ht="25.9" customHeight="1" spans="1:4">
      <c r="A47" s="142" t="s">
        <v>124</v>
      </c>
      <c r="B47" s="65">
        <v>575</v>
      </c>
      <c r="C47" s="64">
        <v>497</v>
      </c>
      <c r="D47" s="140">
        <f t="shared" si="2"/>
        <v>0.864347826086956</v>
      </c>
    </row>
    <row r="48" ht="25.9" customHeight="1" spans="1:4">
      <c r="A48" s="143" t="s">
        <v>97</v>
      </c>
      <c r="B48" s="65">
        <v>419</v>
      </c>
      <c r="C48" s="64">
        <v>349</v>
      </c>
      <c r="D48" s="140">
        <f t="shared" si="2"/>
        <v>0.832935560859189</v>
      </c>
    </row>
    <row r="49" ht="25.9" customHeight="1" spans="1:4">
      <c r="A49" s="143" t="s">
        <v>125</v>
      </c>
      <c r="B49" s="65">
        <v>78</v>
      </c>
      <c r="C49" s="64">
        <v>75</v>
      </c>
      <c r="D49" s="140">
        <f t="shared" si="2"/>
        <v>0.961538461538462</v>
      </c>
    </row>
    <row r="50" ht="25.9" customHeight="1" spans="1:4">
      <c r="A50" s="143" t="s">
        <v>119</v>
      </c>
      <c r="B50" s="65">
        <v>37</v>
      </c>
      <c r="C50" s="64">
        <v>37</v>
      </c>
      <c r="D50" s="140">
        <f t="shared" si="2"/>
        <v>1</v>
      </c>
    </row>
    <row r="51" ht="25.9" customHeight="1" spans="1:4">
      <c r="A51" s="143" t="s">
        <v>103</v>
      </c>
      <c r="B51" s="65">
        <v>41</v>
      </c>
      <c r="C51" s="64">
        <v>36</v>
      </c>
      <c r="D51" s="140">
        <f t="shared" si="2"/>
        <v>0.878048780487805</v>
      </c>
    </row>
    <row r="52" ht="25.9" customHeight="1" spans="1:4">
      <c r="A52" s="142" t="s">
        <v>126</v>
      </c>
      <c r="B52" s="65">
        <v>2244</v>
      </c>
      <c r="C52" s="64">
        <v>1817</v>
      </c>
      <c r="D52" s="140">
        <f t="shared" si="2"/>
        <v>0.809714795008913</v>
      </c>
    </row>
    <row r="53" ht="25.9" customHeight="1" spans="1:4">
      <c r="A53" s="143" t="s">
        <v>97</v>
      </c>
      <c r="B53" s="65">
        <v>1616</v>
      </c>
      <c r="C53" s="64">
        <v>1395</v>
      </c>
      <c r="D53" s="140">
        <f t="shared" si="2"/>
        <v>0.863242574257426</v>
      </c>
    </row>
    <row r="54" ht="25.9" customHeight="1" spans="1:4">
      <c r="A54" s="143" t="s">
        <v>127</v>
      </c>
      <c r="B54" s="65">
        <v>12</v>
      </c>
      <c r="C54" s="64">
        <v>9</v>
      </c>
      <c r="D54" s="140">
        <f t="shared" si="2"/>
        <v>0.75</v>
      </c>
    </row>
    <row r="55" ht="25.9" customHeight="1" spans="1:4">
      <c r="A55" s="143" t="s">
        <v>128</v>
      </c>
      <c r="B55" s="65">
        <v>215</v>
      </c>
      <c r="C55" s="64">
        <v>200</v>
      </c>
      <c r="D55" s="140">
        <f t="shared" si="2"/>
        <v>0.930232558139535</v>
      </c>
    </row>
    <row r="56" ht="25.9" customHeight="1" spans="1:4">
      <c r="A56" s="143" t="s">
        <v>129</v>
      </c>
      <c r="B56" s="65">
        <v>58</v>
      </c>
      <c r="C56" s="64">
        <v>37</v>
      </c>
      <c r="D56" s="140">
        <f t="shared" si="2"/>
        <v>0.637931034482759</v>
      </c>
    </row>
    <row r="57" ht="25.9" customHeight="1" spans="1:4">
      <c r="A57" s="143" t="s">
        <v>130</v>
      </c>
      <c r="B57" s="65">
        <v>343</v>
      </c>
      <c r="C57" s="64">
        <v>176</v>
      </c>
      <c r="D57" s="140">
        <f t="shared" si="2"/>
        <v>0.513119533527697</v>
      </c>
    </row>
    <row r="58" ht="25.9" customHeight="1" spans="1:4">
      <c r="A58" s="142" t="s">
        <v>131</v>
      </c>
      <c r="B58" s="65">
        <v>304</v>
      </c>
      <c r="C58" s="64">
        <v>295</v>
      </c>
      <c r="D58" s="140">
        <f t="shared" si="2"/>
        <v>0.970394736842105</v>
      </c>
    </row>
    <row r="59" ht="25.9" customHeight="1" spans="1:4">
      <c r="A59" s="143" t="s">
        <v>132</v>
      </c>
      <c r="B59" s="65">
        <v>28</v>
      </c>
      <c r="C59" s="64">
        <v>19</v>
      </c>
      <c r="D59" s="140">
        <f t="shared" si="2"/>
        <v>0.678571428571429</v>
      </c>
    </row>
    <row r="60" ht="25.9" customHeight="1" spans="1:4">
      <c r="A60" s="143" t="s">
        <v>133</v>
      </c>
      <c r="B60" s="65">
        <v>276</v>
      </c>
      <c r="C60" s="64">
        <v>276</v>
      </c>
      <c r="D60" s="140">
        <f t="shared" si="2"/>
        <v>1</v>
      </c>
    </row>
    <row r="61" ht="25.9" customHeight="1" spans="1:4">
      <c r="A61" s="142" t="s">
        <v>134</v>
      </c>
      <c r="B61" s="65">
        <v>20</v>
      </c>
      <c r="C61" s="64">
        <v>1</v>
      </c>
      <c r="D61" s="140">
        <f t="shared" si="2"/>
        <v>0.05</v>
      </c>
    </row>
    <row r="62" ht="25.9" customHeight="1" spans="1:4">
      <c r="A62" s="143" t="s">
        <v>135</v>
      </c>
      <c r="B62" s="65">
        <v>20</v>
      </c>
      <c r="C62" s="64">
        <v>1</v>
      </c>
      <c r="D62" s="140">
        <f t="shared" si="2"/>
        <v>0.05</v>
      </c>
    </row>
    <row r="63" ht="25.9" customHeight="1" spans="1:4">
      <c r="A63" s="142" t="s">
        <v>136</v>
      </c>
      <c r="B63" s="65">
        <v>739</v>
      </c>
      <c r="C63" s="64">
        <v>715</v>
      </c>
      <c r="D63" s="140">
        <f t="shared" si="2"/>
        <v>0.967523680649526</v>
      </c>
    </row>
    <row r="64" ht="25.9" customHeight="1" spans="1:4">
      <c r="A64" s="143" t="s">
        <v>137</v>
      </c>
      <c r="B64" s="65">
        <v>672</v>
      </c>
      <c r="C64" s="64">
        <v>650</v>
      </c>
      <c r="D64" s="140">
        <f t="shared" si="2"/>
        <v>0.967261904761905</v>
      </c>
    </row>
    <row r="65" ht="25.9" customHeight="1" spans="1:4">
      <c r="A65" s="143" t="s">
        <v>138</v>
      </c>
      <c r="B65" s="65">
        <v>67</v>
      </c>
      <c r="C65" s="64">
        <v>65</v>
      </c>
      <c r="D65" s="140">
        <f t="shared" si="2"/>
        <v>0.970149253731343</v>
      </c>
    </row>
    <row r="66" ht="25.9" customHeight="1" spans="1:4">
      <c r="A66" s="142" t="s">
        <v>139</v>
      </c>
      <c r="B66" s="65">
        <v>697</v>
      </c>
      <c r="C66" s="64">
        <v>576</v>
      </c>
      <c r="D66" s="140">
        <f t="shared" si="2"/>
        <v>0.826398852223816</v>
      </c>
    </row>
    <row r="67" ht="25.9" customHeight="1" spans="1:4">
      <c r="A67" s="143" t="s">
        <v>97</v>
      </c>
      <c r="B67" s="65">
        <v>546</v>
      </c>
      <c r="C67" s="64">
        <v>453</v>
      </c>
      <c r="D67" s="140">
        <f t="shared" si="2"/>
        <v>0.82967032967033</v>
      </c>
    </row>
    <row r="68" ht="25.9" customHeight="1" spans="1:4">
      <c r="A68" s="143" t="s">
        <v>140</v>
      </c>
      <c r="B68" s="65">
        <v>77</v>
      </c>
      <c r="C68" s="64">
        <v>63</v>
      </c>
      <c r="D68" s="140">
        <f t="shared" si="2"/>
        <v>0.818181818181818</v>
      </c>
    </row>
    <row r="69" ht="25.9" customHeight="1" spans="1:4">
      <c r="A69" s="143" t="s">
        <v>103</v>
      </c>
      <c r="B69" s="65">
        <v>63</v>
      </c>
      <c r="C69" s="64">
        <v>51</v>
      </c>
      <c r="D69" s="140">
        <f t="shared" si="2"/>
        <v>0.80952380952381</v>
      </c>
    </row>
    <row r="70" ht="25.9" customHeight="1" spans="1:4">
      <c r="A70" s="143" t="s">
        <v>141</v>
      </c>
      <c r="B70" s="65">
        <v>11</v>
      </c>
      <c r="C70" s="64">
        <v>9</v>
      </c>
      <c r="D70" s="140">
        <f t="shared" si="2"/>
        <v>0.818181818181818</v>
      </c>
    </row>
    <row r="71" ht="25.9" customHeight="1" spans="1:4">
      <c r="A71" s="142" t="s">
        <v>142</v>
      </c>
      <c r="B71" s="65">
        <v>994</v>
      </c>
      <c r="C71" s="64">
        <v>840</v>
      </c>
      <c r="D71" s="140">
        <f t="shared" si="2"/>
        <v>0.845070422535211</v>
      </c>
    </row>
    <row r="72" ht="25.9" customHeight="1" spans="1:4">
      <c r="A72" s="143" t="s">
        <v>97</v>
      </c>
      <c r="B72" s="65">
        <v>835</v>
      </c>
      <c r="C72" s="64">
        <v>721</v>
      </c>
      <c r="D72" s="140">
        <f t="shared" si="2"/>
        <v>0.863473053892216</v>
      </c>
    </row>
    <row r="73" ht="25.9" customHeight="1" spans="1:4">
      <c r="A73" s="143" t="s">
        <v>103</v>
      </c>
      <c r="B73" s="65">
        <v>97</v>
      </c>
      <c r="C73" s="64">
        <v>80</v>
      </c>
      <c r="D73" s="140">
        <f t="shared" si="2"/>
        <v>0.824742268041237</v>
      </c>
    </row>
    <row r="74" ht="25.9" customHeight="1" spans="1:4">
      <c r="A74" s="143" t="s">
        <v>143</v>
      </c>
      <c r="B74" s="65">
        <v>62</v>
      </c>
      <c r="C74" s="64">
        <v>39</v>
      </c>
      <c r="D74" s="140">
        <f t="shared" si="2"/>
        <v>0.629032258064516</v>
      </c>
    </row>
    <row r="75" ht="25.9" customHeight="1" spans="1:4">
      <c r="A75" s="142" t="s">
        <v>144</v>
      </c>
      <c r="B75" s="65">
        <v>1676</v>
      </c>
      <c r="C75" s="64">
        <v>998</v>
      </c>
      <c r="D75" s="140">
        <f t="shared" si="2"/>
        <v>0.595465393794749</v>
      </c>
    </row>
    <row r="76" ht="25.9" customHeight="1" spans="1:4">
      <c r="A76" s="143" t="s">
        <v>97</v>
      </c>
      <c r="B76" s="65">
        <v>558</v>
      </c>
      <c r="C76" s="64">
        <v>475</v>
      </c>
      <c r="D76" s="140">
        <f t="shared" si="2"/>
        <v>0.851254480286738</v>
      </c>
    </row>
    <row r="77" ht="25.9" customHeight="1" spans="1:4">
      <c r="A77" s="143" t="s">
        <v>103</v>
      </c>
      <c r="B77" s="65">
        <v>123</v>
      </c>
      <c r="C77" s="64">
        <v>105</v>
      </c>
      <c r="D77" s="140">
        <f t="shared" si="2"/>
        <v>0.853658536585366</v>
      </c>
    </row>
    <row r="78" ht="25.9" customHeight="1" spans="1:4">
      <c r="A78" s="143" t="s">
        <v>145</v>
      </c>
      <c r="B78" s="65">
        <v>995</v>
      </c>
      <c r="C78" s="64">
        <v>418</v>
      </c>
      <c r="D78" s="140">
        <f t="shared" si="2"/>
        <v>0.420100502512563</v>
      </c>
    </row>
    <row r="79" ht="25.9" customHeight="1" spans="1:4">
      <c r="A79" s="142" t="s">
        <v>146</v>
      </c>
      <c r="B79" s="65">
        <v>1035</v>
      </c>
      <c r="C79" s="64">
        <v>887</v>
      </c>
      <c r="D79" s="140">
        <f t="shared" si="2"/>
        <v>0.857004830917874</v>
      </c>
    </row>
    <row r="80" ht="25.9" customHeight="1" spans="1:4">
      <c r="A80" s="143" t="s">
        <v>97</v>
      </c>
      <c r="B80" s="65">
        <v>290</v>
      </c>
      <c r="C80" s="64">
        <v>231</v>
      </c>
      <c r="D80" s="140">
        <f t="shared" si="2"/>
        <v>0.796551724137931</v>
      </c>
    </row>
    <row r="81" ht="25.9" customHeight="1" spans="1:4">
      <c r="A81" s="143" t="s">
        <v>103</v>
      </c>
      <c r="B81" s="65">
        <v>215</v>
      </c>
      <c r="C81" s="64">
        <v>184</v>
      </c>
      <c r="D81" s="140">
        <f t="shared" si="2"/>
        <v>0.855813953488372</v>
      </c>
    </row>
    <row r="82" ht="25.9" customHeight="1" spans="1:4">
      <c r="A82" s="143" t="s">
        <v>147</v>
      </c>
      <c r="B82" s="65">
        <v>530</v>
      </c>
      <c r="C82" s="64">
        <v>472</v>
      </c>
      <c r="D82" s="140">
        <f t="shared" si="2"/>
        <v>0.890566037735849</v>
      </c>
    </row>
    <row r="83" ht="25.9" customHeight="1" spans="1:4">
      <c r="A83" s="142" t="s">
        <v>148</v>
      </c>
      <c r="B83" s="65">
        <v>530</v>
      </c>
      <c r="C83" s="64">
        <v>418</v>
      </c>
      <c r="D83" s="140">
        <f t="shared" ref="D83:D146" si="3">C83/B83</f>
        <v>0.788679245283019</v>
      </c>
    </row>
    <row r="84" ht="25.9" customHeight="1" spans="1:4">
      <c r="A84" s="143" t="s">
        <v>97</v>
      </c>
      <c r="B84" s="65">
        <v>450</v>
      </c>
      <c r="C84" s="64">
        <v>370</v>
      </c>
      <c r="D84" s="140">
        <f t="shared" si="3"/>
        <v>0.822222222222222</v>
      </c>
    </row>
    <row r="85" ht="25.9" customHeight="1" spans="1:4">
      <c r="A85" s="143" t="s">
        <v>149</v>
      </c>
      <c r="B85" s="65">
        <v>80</v>
      </c>
      <c r="C85" s="64">
        <v>48</v>
      </c>
      <c r="D85" s="140">
        <f t="shared" si="3"/>
        <v>0.6</v>
      </c>
    </row>
    <row r="86" ht="25.9" customHeight="1" spans="1:4">
      <c r="A86" s="142" t="s">
        <v>150</v>
      </c>
      <c r="B86" s="65">
        <v>1022</v>
      </c>
      <c r="C86" s="64">
        <v>898</v>
      </c>
      <c r="D86" s="140">
        <f t="shared" si="3"/>
        <v>0.87866927592955</v>
      </c>
    </row>
    <row r="87" ht="25.9" customHeight="1" spans="1:4">
      <c r="A87" s="143" t="s">
        <v>97</v>
      </c>
      <c r="B87" s="65">
        <v>689</v>
      </c>
      <c r="C87" s="64">
        <v>578</v>
      </c>
      <c r="D87" s="140">
        <f t="shared" si="3"/>
        <v>0.838896952104499</v>
      </c>
    </row>
    <row r="88" ht="25.9" customHeight="1" spans="1:4">
      <c r="A88" s="143" t="s">
        <v>103</v>
      </c>
      <c r="B88" s="65">
        <v>68</v>
      </c>
      <c r="C88" s="64">
        <v>58</v>
      </c>
      <c r="D88" s="140">
        <f t="shared" si="3"/>
        <v>0.852941176470588</v>
      </c>
    </row>
    <row r="89" ht="25.9" customHeight="1" spans="1:4">
      <c r="A89" s="143" t="s">
        <v>150</v>
      </c>
      <c r="B89" s="65">
        <v>265</v>
      </c>
      <c r="C89" s="64">
        <v>262</v>
      </c>
      <c r="D89" s="140">
        <f t="shared" si="3"/>
        <v>0.988679245283019</v>
      </c>
    </row>
    <row r="90" ht="25.9" customHeight="1" spans="1:4">
      <c r="A90" s="142" t="s">
        <v>151</v>
      </c>
      <c r="B90" s="65">
        <v>2452</v>
      </c>
      <c r="C90" s="64">
        <v>2021</v>
      </c>
      <c r="D90" s="140">
        <f t="shared" si="3"/>
        <v>0.824225122349103</v>
      </c>
    </row>
    <row r="91" ht="25.9" customHeight="1" spans="1:4">
      <c r="A91" s="143" t="s">
        <v>97</v>
      </c>
      <c r="B91" s="65">
        <v>1594</v>
      </c>
      <c r="C91" s="64">
        <v>1341</v>
      </c>
      <c r="D91" s="140">
        <f t="shared" si="3"/>
        <v>0.841279799247177</v>
      </c>
    </row>
    <row r="92" ht="25.9" customHeight="1" spans="1:4">
      <c r="A92" s="143" t="s">
        <v>152</v>
      </c>
      <c r="B92" s="65">
        <v>36</v>
      </c>
      <c r="C92" s="64">
        <v>36</v>
      </c>
      <c r="D92" s="140">
        <f t="shared" si="3"/>
        <v>1</v>
      </c>
    </row>
    <row r="93" ht="25.9" customHeight="1" spans="1:4">
      <c r="A93" s="143" t="s">
        <v>153</v>
      </c>
      <c r="B93" s="65">
        <v>1</v>
      </c>
      <c r="C93" s="64">
        <v>1</v>
      </c>
      <c r="D93" s="140">
        <f t="shared" si="3"/>
        <v>1</v>
      </c>
    </row>
    <row r="94" ht="25.9" customHeight="1" spans="1:4">
      <c r="A94" s="143" t="s">
        <v>154</v>
      </c>
      <c r="B94" s="65">
        <v>8</v>
      </c>
      <c r="C94" s="64">
        <v>8</v>
      </c>
      <c r="D94" s="140">
        <f t="shared" si="3"/>
        <v>1</v>
      </c>
    </row>
    <row r="95" ht="25.9" customHeight="1" spans="1:4">
      <c r="A95" s="143" t="s">
        <v>155</v>
      </c>
      <c r="B95" s="65">
        <v>512</v>
      </c>
      <c r="C95" s="64">
        <v>400</v>
      </c>
      <c r="D95" s="140">
        <f t="shared" si="3"/>
        <v>0.78125</v>
      </c>
    </row>
    <row r="96" ht="25.9" customHeight="1" spans="1:4">
      <c r="A96" s="143" t="s">
        <v>103</v>
      </c>
      <c r="B96" s="65">
        <v>115</v>
      </c>
      <c r="C96" s="64">
        <v>96</v>
      </c>
      <c r="D96" s="140">
        <f t="shared" si="3"/>
        <v>0.834782608695652</v>
      </c>
    </row>
    <row r="97" ht="25.9" customHeight="1" spans="1:4">
      <c r="A97" s="143" t="s">
        <v>156</v>
      </c>
      <c r="B97" s="65">
        <v>186</v>
      </c>
      <c r="C97" s="64">
        <v>139</v>
      </c>
      <c r="D97" s="140">
        <f t="shared" si="3"/>
        <v>0.747311827956989</v>
      </c>
    </row>
    <row r="98" ht="25.9" customHeight="1" spans="1:4">
      <c r="A98" s="142" t="s">
        <v>157</v>
      </c>
      <c r="B98" s="65">
        <v>4280</v>
      </c>
      <c r="C98" s="64">
        <v>4077</v>
      </c>
      <c r="D98" s="140">
        <f t="shared" si="3"/>
        <v>0.952570093457944</v>
      </c>
    </row>
    <row r="99" ht="25.9" customHeight="1" spans="1:4">
      <c r="A99" s="143" t="s">
        <v>157</v>
      </c>
      <c r="B99" s="65">
        <v>4280</v>
      </c>
      <c r="C99" s="64">
        <v>4077</v>
      </c>
      <c r="D99" s="140">
        <f t="shared" si="3"/>
        <v>0.952570093457944</v>
      </c>
    </row>
    <row r="100" ht="25.9" customHeight="1" spans="1:4">
      <c r="A100" s="141" t="s">
        <v>158</v>
      </c>
      <c r="B100" s="65">
        <v>140</v>
      </c>
      <c r="C100" s="64">
        <v>38</v>
      </c>
      <c r="D100" s="140">
        <f t="shared" si="3"/>
        <v>0.271428571428571</v>
      </c>
    </row>
    <row r="101" ht="25.9" hidden="1" customHeight="1" spans="1:4">
      <c r="A101" s="142" t="s">
        <v>159</v>
      </c>
      <c r="B101" s="65">
        <v>140</v>
      </c>
      <c r="C101" s="64"/>
      <c r="D101" s="140">
        <f t="shared" si="3"/>
        <v>0</v>
      </c>
    </row>
    <row r="102" ht="25.9" hidden="1" customHeight="1" spans="1:4">
      <c r="A102" s="143" t="s">
        <v>160</v>
      </c>
      <c r="B102" s="65">
        <v>38</v>
      </c>
      <c r="C102" s="64"/>
      <c r="D102" s="140">
        <f t="shared" si="3"/>
        <v>0</v>
      </c>
    </row>
    <row r="103" ht="25.9" hidden="1" customHeight="1" spans="1:4">
      <c r="A103" s="143" t="s">
        <v>161</v>
      </c>
      <c r="B103" s="65">
        <v>99</v>
      </c>
      <c r="C103" s="64"/>
      <c r="D103" s="140">
        <f t="shared" si="3"/>
        <v>0</v>
      </c>
    </row>
    <row r="104" ht="25.9" hidden="1" customHeight="1" spans="1:4">
      <c r="A104" s="143" t="s">
        <v>162</v>
      </c>
      <c r="B104" s="65">
        <v>3</v>
      </c>
      <c r="C104" s="64"/>
      <c r="D104" s="140">
        <f t="shared" si="3"/>
        <v>0</v>
      </c>
    </row>
    <row r="105" ht="25.9" hidden="1" customHeight="1" spans="1:4">
      <c r="A105" s="142" t="s">
        <v>163</v>
      </c>
      <c r="B105" s="65"/>
      <c r="C105" s="64"/>
      <c r="D105" s="140"/>
    </row>
    <row r="106" ht="25.9" hidden="1" customHeight="1" spans="1:4">
      <c r="A106" s="143" t="s">
        <v>163</v>
      </c>
      <c r="B106" s="65"/>
      <c r="C106" s="64"/>
      <c r="D106" s="140"/>
    </row>
    <row r="107" ht="25.9" customHeight="1" spans="1:4">
      <c r="A107" s="141" t="s">
        <v>164</v>
      </c>
      <c r="B107" s="65">
        <v>3798</v>
      </c>
      <c r="C107" s="64">
        <v>3295</v>
      </c>
      <c r="D107" s="140">
        <f t="shared" si="3"/>
        <v>0.867561874670879</v>
      </c>
    </row>
    <row r="108" ht="25.9" customHeight="1" spans="1:4">
      <c r="A108" s="142" t="s">
        <v>165</v>
      </c>
      <c r="B108" s="65">
        <v>1201</v>
      </c>
      <c r="C108" s="64">
        <v>1132</v>
      </c>
      <c r="D108" s="140">
        <f t="shared" si="3"/>
        <v>0.942547876769359</v>
      </c>
    </row>
    <row r="109" ht="25.9" customHeight="1" spans="1:4">
      <c r="A109" s="142" t="s">
        <v>166</v>
      </c>
      <c r="B109" s="65">
        <v>348</v>
      </c>
      <c r="C109" s="64">
        <v>318</v>
      </c>
      <c r="D109" s="140">
        <f t="shared" si="3"/>
        <v>0.913793103448276</v>
      </c>
    </row>
    <row r="110" ht="25.9" hidden="1" customHeight="1" spans="1:4">
      <c r="A110" s="143" t="s">
        <v>97</v>
      </c>
      <c r="B110" s="65">
        <v>348</v>
      </c>
      <c r="C110" s="64">
        <v>318</v>
      </c>
      <c r="D110" s="140">
        <f t="shared" si="3"/>
        <v>0.913793103448276</v>
      </c>
    </row>
    <row r="111" ht="25.9" customHeight="1" spans="1:4">
      <c r="A111" s="142" t="s">
        <v>167</v>
      </c>
      <c r="B111" s="65">
        <v>790</v>
      </c>
      <c r="C111" s="64">
        <v>735</v>
      </c>
      <c r="D111" s="140">
        <f t="shared" si="3"/>
        <v>0.930379746835443</v>
      </c>
    </row>
    <row r="112" ht="25.9" hidden="1" customHeight="1" spans="1:4">
      <c r="A112" s="143" t="s">
        <v>97</v>
      </c>
      <c r="B112" s="65">
        <v>790</v>
      </c>
      <c r="C112" s="64">
        <v>735</v>
      </c>
      <c r="D112" s="140">
        <f t="shared" si="3"/>
        <v>0.930379746835443</v>
      </c>
    </row>
    <row r="113" ht="25.9" customHeight="1" spans="1:4">
      <c r="A113" s="142" t="s">
        <v>168</v>
      </c>
      <c r="B113" s="65">
        <v>1158</v>
      </c>
      <c r="C113" s="64">
        <v>861</v>
      </c>
      <c r="D113" s="140">
        <f t="shared" si="3"/>
        <v>0.743523316062176</v>
      </c>
    </row>
    <row r="114" ht="25.9" hidden="1" customHeight="1" spans="1:4">
      <c r="A114" s="143" t="s">
        <v>97</v>
      </c>
      <c r="B114" s="65">
        <v>594</v>
      </c>
      <c r="C114" s="64">
        <v>507</v>
      </c>
      <c r="D114" s="140">
        <f t="shared" si="3"/>
        <v>0.853535353535353</v>
      </c>
    </row>
    <row r="115" ht="25.9" hidden="1" customHeight="1" spans="1:4">
      <c r="A115" s="143" t="s">
        <v>169</v>
      </c>
      <c r="B115" s="65">
        <v>93</v>
      </c>
      <c r="C115" s="64">
        <v>67</v>
      </c>
      <c r="D115" s="140">
        <f t="shared" si="3"/>
        <v>0.720430107526882</v>
      </c>
    </row>
    <row r="116" ht="25.9" hidden="1" customHeight="1" spans="1:4">
      <c r="A116" s="143" t="s">
        <v>170</v>
      </c>
      <c r="B116" s="65">
        <v>28</v>
      </c>
      <c r="C116" s="64">
        <v>21</v>
      </c>
      <c r="D116" s="140">
        <f t="shared" si="3"/>
        <v>0.75</v>
      </c>
    </row>
    <row r="117" ht="25.9" hidden="1" customHeight="1" spans="1:4">
      <c r="A117" s="143" t="s">
        <v>171</v>
      </c>
      <c r="B117" s="65">
        <v>28</v>
      </c>
      <c r="C117" s="64">
        <v>28</v>
      </c>
      <c r="D117" s="140">
        <f t="shared" si="3"/>
        <v>1</v>
      </c>
    </row>
    <row r="118" ht="25.9" hidden="1" customHeight="1" spans="1:4">
      <c r="A118" s="143" t="s">
        <v>172</v>
      </c>
      <c r="B118" s="65">
        <v>153</v>
      </c>
      <c r="C118" s="64">
        <v>60</v>
      </c>
      <c r="D118" s="140">
        <f t="shared" si="3"/>
        <v>0.392156862745098</v>
      </c>
    </row>
    <row r="119" ht="25.9" hidden="1" customHeight="1" spans="1:4">
      <c r="A119" s="143" t="s">
        <v>173</v>
      </c>
      <c r="B119" s="65">
        <v>72</v>
      </c>
      <c r="C119" s="64">
        <v>43</v>
      </c>
      <c r="D119" s="140">
        <f t="shared" si="3"/>
        <v>0.597222222222222</v>
      </c>
    </row>
    <row r="120" ht="25.9" hidden="1" customHeight="1" spans="1:4">
      <c r="A120" s="143" t="s">
        <v>103</v>
      </c>
      <c r="B120" s="65">
        <v>82</v>
      </c>
      <c r="C120" s="64">
        <v>70</v>
      </c>
      <c r="D120" s="140">
        <f t="shared" si="3"/>
        <v>0.853658536585366</v>
      </c>
    </row>
    <row r="121" ht="25.9" hidden="1" customHeight="1" spans="1:4">
      <c r="A121" s="143" t="s">
        <v>174</v>
      </c>
      <c r="B121" s="65">
        <v>108</v>
      </c>
      <c r="C121" s="64">
        <v>65</v>
      </c>
      <c r="D121" s="140">
        <f t="shared" si="3"/>
        <v>0.601851851851852</v>
      </c>
    </row>
    <row r="122" ht="25.9" customHeight="1" spans="1:4">
      <c r="A122" s="142" t="s">
        <v>175</v>
      </c>
      <c r="B122" s="65">
        <v>301</v>
      </c>
      <c r="C122" s="64">
        <v>249</v>
      </c>
      <c r="D122" s="140">
        <f t="shared" si="3"/>
        <v>0.827242524916943</v>
      </c>
    </row>
    <row r="123" ht="25.9" hidden="1" customHeight="1" spans="1:4">
      <c r="A123" s="143" t="s">
        <v>175</v>
      </c>
      <c r="B123" s="65">
        <v>301</v>
      </c>
      <c r="C123" s="64">
        <v>249</v>
      </c>
      <c r="D123" s="140">
        <f t="shared" si="3"/>
        <v>0.827242524916943</v>
      </c>
    </row>
    <row r="124" ht="25.9" customHeight="1" spans="1:4">
      <c r="A124" s="141" t="s">
        <v>176</v>
      </c>
      <c r="B124" s="65">
        <v>98920</v>
      </c>
      <c r="C124" s="64">
        <v>93526</v>
      </c>
      <c r="D124" s="140">
        <f t="shared" si="3"/>
        <v>0.945471087747675</v>
      </c>
    </row>
    <row r="125" ht="25.9" customHeight="1" spans="1:4">
      <c r="A125" s="142" t="s">
        <v>177</v>
      </c>
      <c r="B125" s="65">
        <v>1289</v>
      </c>
      <c r="C125" s="64">
        <v>1115</v>
      </c>
      <c r="D125" s="140">
        <f t="shared" si="3"/>
        <v>0.865011636927851</v>
      </c>
    </row>
    <row r="126" ht="25.9" customHeight="1" spans="1:4">
      <c r="A126" s="143" t="s">
        <v>97</v>
      </c>
      <c r="B126" s="65">
        <v>345</v>
      </c>
      <c r="C126" s="64">
        <v>297</v>
      </c>
      <c r="D126" s="140">
        <f t="shared" si="3"/>
        <v>0.860869565217391</v>
      </c>
    </row>
    <row r="127" ht="25.9" customHeight="1" spans="1:4">
      <c r="A127" s="143" t="s">
        <v>127</v>
      </c>
      <c r="B127" s="65">
        <v>207</v>
      </c>
      <c r="C127" s="64">
        <v>172</v>
      </c>
      <c r="D127" s="140">
        <f t="shared" si="3"/>
        <v>0.830917874396135</v>
      </c>
    </row>
    <row r="128" ht="25.9" customHeight="1" spans="1:4">
      <c r="A128" s="143" t="s">
        <v>178</v>
      </c>
      <c r="B128" s="65">
        <v>737</v>
      </c>
      <c r="C128" s="64">
        <v>646</v>
      </c>
      <c r="D128" s="140">
        <f t="shared" si="3"/>
        <v>0.876526458616011</v>
      </c>
    </row>
    <row r="129" ht="25.9" customHeight="1" spans="1:4">
      <c r="A129" s="142" t="s">
        <v>179</v>
      </c>
      <c r="B129" s="65">
        <v>88203</v>
      </c>
      <c r="C129" s="64">
        <v>88261</v>
      </c>
      <c r="D129" s="140">
        <f t="shared" si="3"/>
        <v>1.00065757400542</v>
      </c>
    </row>
    <row r="130" ht="25.9" customHeight="1" spans="1:4">
      <c r="A130" s="143" t="s">
        <v>180</v>
      </c>
      <c r="B130" s="65">
        <v>2028</v>
      </c>
      <c r="C130" s="64">
        <v>1590</v>
      </c>
      <c r="D130" s="140">
        <f t="shared" si="3"/>
        <v>0.784023668639053</v>
      </c>
    </row>
    <row r="131" ht="25.9" customHeight="1" spans="1:4">
      <c r="A131" s="143" t="s">
        <v>181</v>
      </c>
      <c r="B131" s="65">
        <v>41183</v>
      </c>
      <c r="C131" s="64">
        <v>38485</v>
      </c>
      <c r="D131" s="140">
        <f t="shared" si="3"/>
        <v>0.9344875312629</v>
      </c>
    </row>
    <row r="132" ht="25.9" customHeight="1" spans="1:4">
      <c r="A132" s="143" t="s">
        <v>182</v>
      </c>
      <c r="B132" s="65">
        <v>20191</v>
      </c>
      <c r="C132" s="64">
        <v>19227</v>
      </c>
      <c r="D132" s="140">
        <f t="shared" si="3"/>
        <v>0.952255955623793</v>
      </c>
    </row>
    <row r="133" ht="25.9" customHeight="1" spans="1:4">
      <c r="A133" s="143" t="s">
        <v>183</v>
      </c>
      <c r="B133" s="65">
        <v>13311</v>
      </c>
      <c r="C133" s="64">
        <v>12433</v>
      </c>
      <c r="D133" s="140">
        <f t="shared" si="3"/>
        <v>0.934039516189618</v>
      </c>
    </row>
    <row r="134" ht="25.9" customHeight="1" spans="1:4">
      <c r="A134" s="143" t="s">
        <v>184</v>
      </c>
      <c r="B134" s="65">
        <v>11490</v>
      </c>
      <c r="C134" s="64">
        <v>16526</v>
      </c>
      <c r="D134" s="140">
        <f t="shared" si="3"/>
        <v>1.43829416884247</v>
      </c>
    </row>
    <row r="135" ht="25.9" customHeight="1" spans="1:4">
      <c r="A135" s="142" t="s">
        <v>185</v>
      </c>
      <c r="B135" s="65">
        <v>3852</v>
      </c>
      <c r="C135" s="64">
        <v>2395</v>
      </c>
      <c r="D135" s="140">
        <f t="shared" si="3"/>
        <v>0.621754932502596</v>
      </c>
    </row>
    <row r="136" ht="25.9" customHeight="1" spans="1:4">
      <c r="A136" s="143" t="s">
        <v>186</v>
      </c>
      <c r="B136" s="65">
        <v>2208</v>
      </c>
      <c r="C136" s="64">
        <v>1928</v>
      </c>
      <c r="D136" s="140">
        <f t="shared" si="3"/>
        <v>0.873188405797101</v>
      </c>
    </row>
    <row r="137" ht="25.9" customHeight="1" spans="1:4">
      <c r="A137" s="143" t="s">
        <v>187</v>
      </c>
      <c r="B137" s="65">
        <v>1644</v>
      </c>
      <c r="C137" s="64">
        <v>467</v>
      </c>
      <c r="D137" s="140">
        <f t="shared" si="3"/>
        <v>0.284063260340633</v>
      </c>
    </row>
    <row r="138" ht="25.9" customHeight="1" spans="1:4">
      <c r="A138" s="142" t="s">
        <v>188</v>
      </c>
      <c r="B138" s="65">
        <v>823</v>
      </c>
      <c r="C138" s="64">
        <v>645</v>
      </c>
      <c r="D138" s="140">
        <f t="shared" si="3"/>
        <v>0.783718104495747</v>
      </c>
    </row>
    <row r="139" ht="25.9" customHeight="1" spans="1:4">
      <c r="A139" s="143" t="s">
        <v>189</v>
      </c>
      <c r="B139" s="65">
        <v>758</v>
      </c>
      <c r="C139" s="64">
        <v>582</v>
      </c>
      <c r="D139" s="140">
        <f t="shared" si="3"/>
        <v>0.767810026385224</v>
      </c>
    </row>
    <row r="140" ht="25.9" customHeight="1" spans="1:4">
      <c r="A140" s="143" t="s">
        <v>190</v>
      </c>
      <c r="B140" s="65">
        <v>65</v>
      </c>
      <c r="C140" s="64">
        <v>63</v>
      </c>
      <c r="D140" s="140">
        <f t="shared" si="3"/>
        <v>0.969230769230769</v>
      </c>
    </row>
    <row r="141" ht="25.9" customHeight="1" spans="1:4">
      <c r="A141" s="142" t="s">
        <v>191</v>
      </c>
      <c r="B141" s="65">
        <v>519</v>
      </c>
      <c r="C141" s="64">
        <v>462</v>
      </c>
      <c r="D141" s="140">
        <f t="shared" si="3"/>
        <v>0.890173410404624</v>
      </c>
    </row>
    <row r="142" ht="25.9" customHeight="1" spans="1:4">
      <c r="A142" s="143" t="s">
        <v>192</v>
      </c>
      <c r="B142" s="65">
        <v>519</v>
      </c>
      <c r="C142" s="64">
        <v>462</v>
      </c>
      <c r="D142" s="140">
        <f t="shared" si="3"/>
        <v>0.890173410404624</v>
      </c>
    </row>
    <row r="143" ht="25.9" customHeight="1" spans="1:4">
      <c r="A143" s="142" t="s">
        <v>193</v>
      </c>
      <c r="B143" s="65">
        <v>340</v>
      </c>
      <c r="C143" s="64"/>
      <c r="D143" s="140">
        <f t="shared" si="3"/>
        <v>0</v>
      </c>
    </row>
    <row r="144" ht="25.9" customHeight="1" spans="1:4">
      <c r="A144" s="143" t="s">
        <v>194</v>
      </c>
      <c r="B144" s="65">
        <v>340</v>
      </c>
      <c r="C144" s="64"/>
      <c r="D144" s="140">
        <f t="shared" si="3"/>
        <v>0</v>
      </c>
    </row>
    <row r="145" ht="25.9" customHeight="1" spans="1:4">
      <c r="A145" s="142" t="s">
        <v>195</v>
      </c>
      <c r="B145" s="65">
        <v>3894</v>
      </c>
      <c r="C145" s="64">
        <v>648</v>
      </c>
      <c r="D145" s="140">
        <f t="shared" si="3"/>
        <v>0.166409861325116</v>
      </c>
    </row>
    <row r="146" ht="25.9" customHeight="1" spans="1:4">
      <c r="A146" s="143" t="s">
        <v>195</v>
      </c>
      <c r="B146" s="65">
        <v>3894</v>
      </c>
      <c r="C146" s="64">
        <v>648</v>
      </c>
      <c r="D146" s="140">
        <f t="shared" si="3"/>
        <v>0.166409861325116</v>
      </c>
    </row>
    <row r="147" ht="25.9" customHeight="1" spans="1:4">
      <c r="A147" s="141" t="s">
        <v>196</v>
      </c>
      <c r="B147" s="65">
        <v>5594</v>
      </c>
      <c r="C147" s="64">
        <v>4303</v>
      </c>
      <c r="D147" s="140">
        <f t="shared" ref="D147:D210" si="4">C147/B147</f>
        <v>0.769217018233822</v>
      </c>
    </row>
    <row r="148" ht="25.9" customHeight="1" spans="1:4">
      <c r="A148" s="142" t="s">
        <v>197</v>
      </c>
      <c r="B148" s="65">
        <v>1288</v>
      </c>
      <c r="C148" s="64">
        <v>1122</v>
      </c>
      <c r="D148" s="140">
        <f t="shared" si="4"/>
        <v>0.87111801242236</v>
      </c>
    </row>
    <row r="149" ht="25.9" customHeight="1" spans="1:4">
      <c r="A149" s="143" t="s">
        <v>97</v>
      </c>
      <c r="B149" s="65">
        <v>902</v>
      </c>
      <c r="C149" s="64">
        <v>764</v>
      </c>
      <c r="D149" s="140">
        <f t="shared" si="4"/>
        <v>0.847006651884701</v>
      </c>
    </row>
    <row r="150" ht="25.9" customHeight="1" spans="1:4">
      <c r="A150" s="143" t="s">
        <v>127</v>
      </c>
      <c r="B150" s="65">
        <v>267</v>
      </c>
      <c r="C150" s="64">
        <v>224</v>
      </c>
      <c r="D150" s="140">
        <f t="shared" si="4"/>
        <v>0.838951310861423</v>
      </c>
    </row>
    <row r="151" ht="25.9" customHeight="1" spans="1:4">
      <c r="A151" s="143" t="s">
        <v>198</v>
      </c>
      <c r="B151" s="65">
        <v>119</v>
      </c>
      <c r="C151" s="64">
        <v>134</v>
      </c>
      <c r="D151" s="140">
        <f t="shared" si="4"/>
        <v>1.12605042016807</v>
      </c>
    </row>
    <row r="152" ht="25.9" customHeight="1" spans="1:4">
      <c r="A152" s="142" t="s">
        <v>199</v>
      </c>
      <c r="B152" s="65">
        <v>254</v>
      </c>
      <c r="C152" s="64">
        <v>100</v>
      </c>
      <c r="D152" s="140">
        <f t="shared" si="4"/>
        <v>0.393700787401575</v>
      </c>
    </row>
    <row r="153" ht="25.9" customHeight="1" spans="1:4">
      <c r="A153" s="143" t="s">
        <v>200</v>
      </c>
      <c r="B153" s="65">
        <v>254</v>
      </c>
      <c r="C153" s="64">
        <v>100</v>
      </c>
      <c r="D153" s="140">
        <f t="shared" si="4"/>
        <v>0.393700787401575</v>
      </c>
    </row>
    <row r="154" ht="25.9" customHeight="1" spans="1:4">
      <c r="A154" s="142" t="s">
        <v>201</v>
      </c>
      <c r="B154" s="65">
        <v>170</v>
      </c>
      <c r="C154" s="64">
        <v>312</v>
      </c>
      <c r="D154" s="140">
        <f t="shared" si="4"/>
        <v>1.83529411764706</v>
      </c>
    </row>
    <row r="155" ht="25.9" customHeight="1" spans="1:4">
      <c r="A155" s="142" t="s">
        <v>202</v>
      </c>
      <c r="B155" s="65"/>
      <c r="C155" s="64">
        <v>12</v>
      </c>
      <c r="D155" s="140"/>
    </row>
    <row r="156" ht="25.9" customHeight="1" spans="1:4">
      <c r="A156" s="143" t="s">
        <v>203</v>
      </c>
      <c r="B156" s="65">
        <v>170</v>
      </c>
      <c r="C156" s="64">
        <v>300</v>
      </c>
      <c r="D156" s="140">
        <f t="shared" si="4"/>
        <v>1.76470588235294</v>
      </c>
    </row>
    <row r="157" ht="25.9" customHeight="1" spans="1:4">
      <c r="A157" s="142" t="s">
        <v>204</v>
      </c>
      <c r="B157" s="65">
        <v>15</v>
      </c>
      <c r="C157" s="64"/>
      <c r="D157" s="140">
        <f t="shared" si="4"/>
        <v>0</v>
      </c>
    </row>
    <row r="158" ht="25.9" customHeight="1" spans="1:4">
      <c r="A158" s="143" t="s">
        <v>205</v>
      </c>
      <c r="B158" s="65">
        <v>15</v>
      </c>
      <c r="C158" s="64"/>
      <c r="D158" s="140">
        <f t="shared" si="4"/>
        <v>0</v>
      </c>
    </row>
    <row r="159" ht="25.9" customHeight="1" spans="1:4">
      <c r="A159" s="142" t="s">
        <v>206</v>
      </c>
      <c r="B159" s="65">
        <v>5</v>
      </c>
      <c r="C159" s="64">
        <v>4</v>
      </c>
      <c r="D159" s="140">
        <f t="shared" si="4"/>
        <v>0.8</v>
      </c>
    </row>
    <row r="160" ht="25.9" customHeight="1" spans="1:4">
      <c r="A160" s="143" t="s">
        <v>207</v>
      </c>
      <c r="B160" s="65">
        <v>5</v>
      </c>
      <c r="C160" s="64">
        <v>4</v>
      </c>
      <c r="D160" s="140">
        <f t="shared" si="4"/>
        <v>0.8</v>
      </c>
    </row>
    <row r="161" ht="25.9" customHeight="1" spans="1:4">
      <c r="A161" s="142" t="s">
        <v>208</v>
      </c>
      <c r="B161" s="65">
        <v>3862</v>
      </c>
      <c r="C161" s="64">
        <v>2765</v>
      </c>
      <c r="D161" s="140">
        <f t="shared" si="4"/>
        <v>0.715950284826515</v>
      </c>
    </row>
    <row r="162" ht="25.9" customHeight="1" spans="1:4">
      <c r="A162" s="143" t="s">
        <v>208</v>
      </c>
      <c r="B162" s="65">
        <v>3862</v>
      </c>
      <c r="C162" s="64">
        <v>2765</v>
      </c>
      <c r="D162" s="140">
        <f t="shared" si="4"/>
        <v>0.715950284826515</v>
      </c>
    </row>
    <row r="163" ht="25.9" customHeight="1" spans="1:4">
      <c r="A163" s="141" t="s">
        <v>209</v>
      </c>
      <c r="B163" s="65">
        <v>8782</v>
      </c>
      <c r="C163" s="64">
        <v>2513</v>
      </c>
      <c r="D163" s="140">
        <f t="shared" si="4"/>
        <v>0.286153495786837</v>
      </c>
    </row>
    <row r="164" ht="25.9" customHeight="1" spans="1:4">
      <c r="A164" s="142" t="s">
        <v>210</v>
      </c>
      <c r="B164" s="65">
        <v>2146</v>
      </c>
      <c r="C164" s="64">
        <v>1521</v>
      </c>
      <c r="D164" s="140">
        <f t="shared" si="4"/>
        <v>0.708760484622554</v>
      </c>
    </row>
    <row r="165" ht="25.9" customHeight="1" spans="1:4">
      <c r="A165" s="143" t="s">
        <v>97</v>
      </c>
      <c r="B165" s="65">
        <v>478</v>
      </c>
      <c r="C165" s="64">
        <v>387</v>
      </c>
      <c r="D165" s="140">
        <f t="shared" si="4"/>
        <v>0.809623430962343</v>
      </c>
    </row>
    <row r="166" ht="25.9" customHeight="1" spans="1:4">
      <c r="A166" s="143" t="s">
        <v>127</v>
      </c>
      <c r="B166" s="65">
        <v>194</v>
      </c>
      <c r="C166" s="64">
        <v>165</v>
      </c>
      <c r="D166" s="140">
        <f t="shared" si="4"/>
        <v>0.850515463917526</v>
      </c>
    </row>
    <row r="167" ht="25.9" customHeight="1" spans="1:4">
      <c r="A167" s="143" t="s">
        <v>211</v>
      </c>
      <c r="B167" s="65">
        <v>20</v>
      </c>
      <c r="C167" s="64">
        <v>20</v>
      </c>
      <c r="D167" s="140">
        <f t="shared" si="4"/>
        <v>1</v>
      </c>
    </row>
    <row r="168" ht="25.9" customHeight="1" spans="1:4">
      <c r="A168" s="143" t="s">
        <v>212</v>
      </c>
      <c r="B168" s="65">
        <v>43</v>
      </c>
      <c r="C168" s="64">
        <v>39</v>
      </c>
      <c r="D168" s="140">
        <f t="shared" si="4"/>
        <v>0.906976744186046</v>
      </c>
    </row>
    <row r="169" ht="25.9" customHeight="1" spans="1:4">
      <c r="A169" s="143" t="s">
        <v>213</v>
      </c>
      <c r="B169" s="65">
        <v>8</v>
      </c>
      <c r="C169" s="64">
        <v>7</v>
      </c>
      <c r="D169" s="140">
        <f t="shared" si="4"/>
        <v>0.875</v>
      </c>
    </row>
    <row r="170" ht="25.9" customHeight="1" spans="1:4">
      <c r="A170" s="143" t="s">
        <v>214</v>
      </c>
      <c r="B170" s="65">
        <v>6</v>
      </c>
      <c r="C170" s="64">
        <v>6</v>
      </c>
      <c r="D170" s="140">
        <f t="shared" si="4"/>
        <v>1</v>
      </c>
    </row>
    <row r="171" ht="25.9" customHeight="1" spans="1:4">
      <c r="A171" s="143" t="s">
        <v>215</v>
      </c>
      <c r="B171" s="65">
        <v>1397</v>
      </c>
      <c r="C171" s="64">
        <v>897</v>
      </c>
      <c r="D171" s="140">
        <f t="shared" si="4"/>
        <v>0.642090193271296</v>
      </c>
    </row>
    <row r="172" ht="25.9" customHeight="1" spans="1:4">
      <c r="A172" s="142" t="s">
        <v>216</v>
      </c>
      <c r="B172" s="65">
        <v>248</v>
      </c>
      <c r="C172" s="64"/>
      <c r="D172" s="140">
        <f t="shared" si="4"/>
        <v>0</v>
      </c>
    </row>
    <row r="173" ht="25.9" customHeight="1" spans="1:4">
      <c r="A173" s="143" t="s">
        <v>217</v>
      </c>
      <c r="B173" s="65">
        <v>23</v>
      </c>
      <c r="C173" s="64"/>
      <c r="D173" s="140">
        <f t="shared" si="4"/>
        <v>0</v>
      </c>
    </row>
    <row r="174" ht="25.9" customHeight="1" spans="1:4">
      <c r="A174" s="143" t="s">
        <v>218</v>
      </c>
      <c r="B174" s="65">
        <v>225</v>
      </c>
      <c r="C174" s="64"/>
      <c r="D174" s="140">
        <f t="shared" si="4"/>
        <v>0</v>
      </c>
    </row>
    <row r="175" ht="25.9" customHeight="1" spans="1:4">
      <c r="A175" s="142" t="s">
        <v>219</v>
      </c>
      <c r="B175" s="65">
        <v>22</v>
      </c>
      <c r="C175" s="64">
        <v>14</v>
      </c>
      <c r="D175" s="140">
        <f t="shared" si="4"/>
        <v>0.636363636363636</v>
      </c>
    </row>
    <row r="176" ht="25.9" customHeight="1" spans="1:4">
      <c r="A176" s="143" t="s">
        <v>220</v>
      </c>
      <c r="B176" s="65">
        <v>22</v>
      </c>
      <c r="C176" s="64">
        <v>14</v>
      </c>
      <c r="D176" s="140">
        <f t="shared" si="4"/>
        <v>0.636363636363636</v>
      </c>
    </row>
    <row r="177" ht="25.9" customHeight="1" spans="1:4">
      <c r="A177" s="142" t="s">
        <v>221</v>
      </c>
      <c r="B177" s="65">
        <v>491</v>
      </c>
      <c r="C177" s="64">
        <v>175</v>
      </c>
      <c r="D177" s="140">
        <f t="shared" si="4"/>
        <v>0.356415478615071</v>
      </c>
    </row>
    <row r="178" ht="25.9" customHeight="1" spans="1:4">
      <c r="A178" s="143" t="s">
        <v>127</v>
      </c>
      <c r="B178" s="65">
        <v>14</v>
      </c>
      <c r="C178" s="64">
        <v>12</v>
      </c>
      <c r="D178" s="140">
        <f t="shared" si="4"/>
        <v>0.857142857142857</v>
      </c>
    </row>
    <row r="179" ht="25.9" customHeight="1" spans="1:4">
      <c r="A179" s="143" t="s">
        <v>222</v>
      </c>
      <c r="B179" s="65">
        <v>203</v>
      </c>
      <c r="C179" s="64">
        <v>163</v>
      </c>
      <c r="D179" s="140">
        <f t="shared" si="4"/>
        <v>0.802955665024631</v>
      </c>
    </row>
    <row r="180" ht="25.9" customHeight="1" spans="1:4">
      <c r="A180" s="143" t="s">
        <v>223</v>
      </c>
      <c r="B180" s="65">
        <v>274</v>
      </c>
      <c r="C180" s="64"/>
      <c r="D180" s="140">
        <f t="shared" si="4"/>
        <v>0</v>
      </c>
    </row>
    <row r="181" ht="25.9" customHeight="1" spans="1:4">
      <c r="A181" s="142" t="s">
        <v>224</v>
      </c>
      <c r="B181" s="65">
        <v>5875</v>
      </c>
      <c r="C181" s="64">
        <v>803</v>
      </c>
      <c r="D181" s="140">
        <f t="shared" si="4"/>
        <v>0.13668085106383</v>
      </c>
    </row>
    <row r="182" ht="25.9" customHeight="1" spans="1:4">
      <c r="A182" s="143" t="s">
        <v>225</v>
      </c>
      <c r="B182" s="65">
        <v>30</v>
      </c>
      <c r="C182" s="64">
        <v>35</v>
      </c>
      <c r="D182" s="140">
        <f t="shared" si="4"/>
        <v>1.16666666666667</v>
      </c>
    </row>
    <row r="183" ht="25.9" customHeight="1" spans="1:4">
      <c r="A183" s="143" t="s">
        <v>224</v>
      </c>
      <c r="B183" s="65">
        <v>5845</v>
      </c>
      <c r="C183" s="64">
        <v>768</v>
      </c>
      <c r="D183" s="140">
        <f t="shared" si="4"/>
        <v>0.131394354148845</v>
      </c>
    </row>
    <row r="184" ht="25.9" customHeight="1" spans="1:4">
      <c r="A184" s="141" t="s">
        <v>226</v>
      </c>
      <c r="B184" s="65">
        <v>40976</v>
      </c>
      <c r="C184" s="64">
        <v>40227</v>
      </c>
      <c r="D184" s="140">
        <f t="shared" si="4"/>
        <v>0.981721007418977</v>
      </c>
    </row>
    <row r="185" ht="25.9" customHeight="1" spans="1:4">
      <c r="A185" s="142" t="s">
        <v>227</v>
      </c>
      <c r="B185" s="65">
        <v>1188</v>
      </c>
      <c r="C185" s="64">
        <v>1058</v>
      </c>
      <c r="D185" s="140">
        <f t="shared" si="4"/>
        <v>0.890572390572391</v>
      </c>
    </row>
    <row r="186" ht="25.9" customHeight="1" spans="1:4">
      <c r="A186" s="143" t="s">
        <v>97</v>
      </c>
      <c r="B186" s="65">
        <v>814</v>
      </c>
      <c r="C186" s="64">
        <v>691</v>
      </c>
      <c r="D186" s="140">
        <f t="shared" si="4"/>
        <v>0.848894348894349</v>
      </c>
    </row>
    <row r="187" ht="25.9" customHeight="1" spans="1:4">
      <c r="A187" s="143" t="s">
        <v>228</v>
      </c>
      <c r="B187" s="65">
        <v>11</v>
      </c>
      <c r="C187" s="64">
        <v>11</v>
      </c>
      <c r="D187" s="140">
        <f t="shared" si="4"/>
        <v>1</v>
      </c>
    </row>
    <row r="188" ht="25.9" customHeight="1" spans="1:4">
      <c r="A188" s="143" t="s">
        <v>229</v>
      </c>
      <c r="B188" s="65">
        <v>112</v>
      </c>
      <c r="C188" s="64">
        <v>103</v>
      </c>
      <c r="D188" s="140">
        <f t="shared" si="4"/>
        <v>0.919642857142857</v>
      </c>
    </row>
    <row r="189" ht="25.9" customHeight="1" spans="1:4">
      <c r="A189" s="143" t="s">
        <v>230</v>
      </c>
      <c r="B189" s="65">
        <v>65</v>
      </c>
      <c r="C189" s="64">
        <v>80</v>
      </c>
      <c r="D189" s="140">
        <f t="shared" si="4"/>
        <v>1.23076923076923</v>
      </c>
    </row>
    <row r="190" ht="25.9" customHeight="1" spans="1:4">
      <c r="A190" s="143" t="s">
        <v>103</v>
      </c>
      <c r="B190" s="65">
        <v>97</v>
      </c>
      <c r="C190" s="64">
        <v>82</v>
      </c>
      <c r="D190" s="140">
        <f t="shared" si="4"/>
        <v>0.845360824742268</v>
      </c>
    </row>
    <row r="191" ht="25.9" customHeight="1" spans="1:4">
      <c r="A191" s="143" t="s">
        <v>231</v>
      </c>
      <c r="B191" s="65">
        <v>89</v>
      </c>
      <c r="C191" s="64">
        <v>91</v>
      </c>
      <c r="D191" s="140">
        <f t="shared" si="4"/>
        <v>1.02247191011236</v>
      </c>
    </row>
    <row r="192" ht="25.9" customHeight="1" spans="1:4">
      <c r="A192" s="142" t="s">
        <v>232</v>
      </c>
      <c r="B192" s="65">
        <v>2497</v>
      </c>
      <c r="C192" s="64">
        <v>2046</v>
      </c>
      <c r="D192" s="140">
        <f t="shared" si="4"/>
        <v>0.819383259911894</v>
      </c>
    </row>
    <row r="193" ht="25.9" customHeight="1" spans="1:4">
      <c r="A193" s="143" t="s">
        <v>97</v>
      </c>
      <c r="B193" s="65">
        <v>308</v>
      </c>
      <c r="C193" s="64">
        <v>262</v>
      </c>
      <c r="D193" s="140">
        <f t="shared" si="4"/>
        <v>0.850649350649351</v>
      </c>
    </row>
    <row r="194" ht="25.9" customHeight="1" spans="1:4">
      <c r="A194" s="143" t="s">
        <v>98</v>
      </c>
      <c r="B194" s="65"/>
      <c r="C194" s="64"/>
      <c r="D194" s="140"/>
    </row>
    <row r="195" ht="25.9" customHeight="1" spans="1:4">
      <c r="A195" s="143" t="s">
        <v>127</v>
      </c>
      <c r="B195" s="65">
        <v>206</v>
      </c>
      <c r="C195" s="64">
        <v>173</v>
      </c>
      <c r="D195" s="140">
        <f t="shared" si="4"/>
        <v>0.839805825242718</v>
      </c>
    </row>
    <row r="196" ht="25.9" customHeight="1" spans="1:4">
      <c r="A196" s="143" t="s">
        <v>233</v>
      </c>
      <c r="B196" s="65">
        <v>1983</v>
      </c>
      <c r="C196" s="64">
        <v>1611</v>
      </c>
      <c r="D196" s="140">
        <f t="shared" si="4"/>
        <v>0.812405446293495</v>
      </c>
    </row>
    <row r="197" ht="25.9" customHeight="1" spans="1:4">
      <c r="A197" s="142" t="s">
        <v>234</v>
      </c>
      <c r="B197" s="65">
        <v>15963</v>
      </c>
      <c r="C197" s="64">
        <v>14820</v>
      </c>
      <c r="D197" s="140">
        <f t="shared" si="4"/>
        <v>0.92839691787258</v>
      </c>
    </row>
    <row r="198" ht="25.9" customHeight="1" spans="1:4">
      <c r="A198" s="143" t="s">
        <v>235</v>
      </c>
      <c r="B198" s="65">
        <v>4351</v>
      </c>
      <c r="C198" s="64">
        <v>4024</v>
      </c>
      <c r="D198" s="140">
        <f t="shared" si="4"/>
        <v>0.924844863249828</v>
      </c>
    </row>
    <row r="199" ht="25.9" customHeight="1" spans="1:4">
      <c r="A199" s="143" t="s">
        <v>236</v>
      </c>
      <c r="B199" s="65">
        <v>11522</v>
      </c>
      <c r="C199" s="64">
        <v>10717</v>
      </c>
      <c r="D199" s="140">
        <f t="shared" si="4"/>
        <v>0.930133657351154</v>
      </c>
    </row>
    <row r="200" ht="25.9" customHeight="1" spans="1:4">
      <c r="A200" s="143" t="s">
        <v>237</v>
      </c>
      <c r="B200" s="65">
        <v>34</v>
      </c>
      <c r="C200" s="64">
        <v>24</v>
      </c>
      <c r="D200" s="140">
        <f t="shared" si="4"/>
        <v>0.705882352941177</v>
      </c>
    </row>
    <row r="201" ht="25.9" customHeight="1" spans="1:4">
      <c r="A201" s="143" t="s">
        <v>238</v>
      </c>
      <c r="B201" s="65">
        <v>56</v>
      </c>
      <c r="C201" s="64">
        <v>55</v>
      </c>
      <c r="D201" s="140">
        <f t="shared" si="4"/>
        <v>0.982142857142857</v>
      </c>
    </row>
    <row r="202" ht="25.9" customHeight="1" spans="1:4">
      <c r="A202" s="142" t="s">
        <v>239</v>
      </c>
      <c r="B202" s="65">
        <v>600</v>
      </c>
      <c r="C202" s="64">
        <v>600</v>
      </c>
      <c r="D202" s="140">
        <f t="shared" si="4"/>
        <v>1</v>
      </c>
    </row>
    <row r="203" ht="25.9" customHeight="1" spans="1:4">
      <c r="A203" s="143" t="s">
        <v>240</v>
      </c>
      <c r="B203" s="65">
        <v>600</v>
      </c>
      <c r="C203" s="64">
        <v>600</v>
      </c>
      <c r="D203" s="140">
        <f t="shared" si="4"/>
        <v>1</v>
      </c>
    </row>
    <row r="204" ht="25.9" customHeight="1" spans="1:4">
      <c r="A204" s="142" t="s">
        <v>241</v>
      </c>
      <c r="B204" s="65">
        <v>643</v>
      </c>
      <c r="C204" s="64">
        <v>440</v>
      </c>
      <c r="D204" s="140">
        <f t="shared" si="4"/>
        <v>0.684292379471229</v>
      </c>
    </row>
    <row r="205" ht="25.9" customHeight="1" spans="1:4">
      <c r="A205" s="143" t="s">
        <v>242</v>
      </c>
      <c r="B205" s="65">
        <v>112</v>
      </c>
      <c r="C205" s="64">
        <v>2</v>
      </c>
      <c r="D205" s="140">
        <f t="shared" si="4"/>
        <v>0.0178571428571429</v>
      </c>
    </row>
    <row r="206" ht="25.9" customHeight="1" spans="1:4">
      <c r="A206" s="143" t="s">
        <v>243</v>
      </c>
      <c r="B206" s="65">
        <v>20</v>
      </c>
      <c r="C206" s="64">
        <v>5</v>
      </c>
      <c r="D206" s="140">
        <f t="shared" si="4"/>
        <v>0.25</v>
      </c>
    </row>
    <row r="207" ht="25.9" customHeight="1" spans="1:4">
      <c r="A207" s="143" t="s">
        <v>244</v>
      </c>
      <c r="B207" s="65">
        <v>511</v>
      </c>
      <c r="C207" s="64">
        <v>433</v>
      </c>
      <c r="D207" s="140">
        <f t="shared" si="4"/>
        <v>0.847358121330724</v>
      </c>
    </row>
    <row r="208" ht="25.9" customHeight="1" spans="1:4">
      <c r="A208" s="142" t="s">
        <v>245</v>
      </c>
      <c r="B208" s="65">
        <v>3014</v>
      </c>
      <c r="C208" s="64">
        <v>3034</v>
      </c>
      <c r="D208" s="140">
        <f t="shared" si="4"/>
        <v>1.00663570006636</v>
      </c>
    </row>
    <row r="209" ht="25.9" customHeight="1" spans="1:4">
      <c r="A209" s="143" t="s">
        <v>246</v>
      </c>
      <c r="B209" s="65">
        <v>1089</v>
      </c>
      <c r="C209" s="64">
        <v>1089</v>
      </c>
      <c r="D209" s="140">
        <f t="shared" si="4"/>
        <v>1</v>
      </c>
    </row>
    <row r="210" ht="25.9" customHeight="1" spans="1:4">
      <c r="A210" s="143" t="s">
        <v>247</v>
      </c>
      <c r="B210" s="65">
        <v>423</v>
      </c>
      <c r="C210" s="64">
        <v>423</v>
      </c>
      <c r="D210" s="140">
        <f t="shared" si="4"/>
        <v>1</v>
      </c>
    </row>
    <row r="211" ht="25.9" customHeight="1" spans="1:4">
      <c r="A211" s="143" t="s">
        <v>248</v>
      </c>
      <c r="B211" s="65">
        <v>1502</v>
      </c>
      <c r="C211" s="64">
        <v>1522</v>
      </c>
      <c r="D211" s="140">
        <f t="shared" ref="D211:D274" si="5">C211/B211</f>
        <v>1.0133155792277</v>
      </c>
    </row>
    <row r="212" ht="25.9" customHeight="1" spans="1:4">
      <c r="A212" s="142" t="s">
        <v>249</v>
      </c>
      <c r="B212" s="65">
        <v>242</v>
      </c>
      <c r="C212" s="64">
        <v>428</v>
      </c>
      <c r="D212" s="140">
        <f t="shared" si="5"/>
        <v>1.76859504132231</v>
      </c>
    </row>
    <row r="213" ht="25.9" customHeight="1" spans="1:4">
      <c r="A213" s="143" t="s">
        <v>250</v>
      </c>
      <c r="B213" s="65">
        <v>106</v>
      </c>
      <c r="C213" s="64">
        <v>376</v>
      </c>
      <c r="D213" s="140">
        <f t="shared" si="5"/>
        <v>3.54716981132075</v>
      </c>
    </row>
    <row r="214" ht="25.9" customHeight="1" spans="1:4">
      <c r="A214" s="143" t="s">
        <v>251</v>
      </c>
      <c r="B214" s="65">
        <v>6</v>
      </c>
      <c r="C214" s="64">
        <v>6</v>
      </c>
      <c r="D214" s="140">
        <f t="shared" si="5"/>
        <v>1</v>
      </c>
    </row>
    <row r="215" ht="25.9" customHeight="1" spans="1:4">
      <c r="A215" s="143" t="s">
        <v>252</v>
      </c>
      <c r="B215" s="65">
        <v>120</v>
      </c>
      <c r="C215" s="64">
        <v>46</v>
      </c>
      <c r="D215" s="140">
        <f t="shared" si="5"/>
        <v>0.383333333333333</v>
      </c>
    </row>
    <row r="216" ht="25.9" customHeight="1" spans="1:4">
      <c r="A216" s="143" t="s">
        <v>253</v>
      </c>
      <c r="B216" s="65">
        <v>10</v>
      </c>
      <c r="C216" s="64"/>
      <c r="D216" s="140">
        <f t="shared" si="5"/>
        <v>0</v>
      </c>
    </row>
    <row r="217" ht="25.9" customHeight="1" spans="1:4">
      <c r="A217" s="142" t="s">
        <v>254</v>
      </c>
      <c r="B217" s="65">
        <v>1318</v>
      </c>
      <c r="C217" s="64">
        <v>1189</v>
      </c>
      <c r="D217" s="140">
        <f t="shared" si="5"/>
        <v>0.902124430955994</v>
      </c>
    </row>
    <row r="218" ht="25.9" customHeight="1" spans="1:4">
      <c r="A218" s="143" t="s">
        <v>255</v>
      </c>
      <c r="B218" s="65">
        <v>244</v>
      </c>
      <c r="C218" s="64">
        <v>411</v>
      </c>
      <c r="D218" s="140">
        <f t="shared" si="5"/>
        <v>1.6844262295082</v>
      </c>
    </row>
    <row r="219" ht="25.9" customHeight="1" spans="1:4">
      <c r="A219" s="143" t="s">
        <v>256</v>
      </c>
      <c r="B219" s="65">
        <v>147</v>
      </c>
      <c r="C219" s="64">
        <v>177</v>
      </c>
      <c r="D219" s="140">
        <f t="shared" si="5"/>
        <v>1.20408163265306</v>
      </c>
    </row>
    <row r="220" ht="25.9" customHeight="1" spans="1:4">
      <c r="A220" s="143" t="s">
        <v>257</v>
      </c>
      <c r="B220" s="65">
        <v>424</v>
      </c>
      <c r="C220" s="64">
        <v>465</v>
      </c>
      <c r="D220" s="140">
        <f t="shared" si="5"/>
        <v>1.09669811320755</v>
      </c>
    </row>
    <row r="221" ht="25.9" customHeight="1" spans="1:4">
      <c r="A221" s="143" t="s">
        <v>258</v>
      </c>
      <c r="B221" s="65">
        <v>18</v>
      </c>
      <c r="C221" s="64">
        <v>18</v>
      </c>
      <c r="D221" s="140">
        <f t="shared" si="5"/>
        <v>1</v>
      </c>
    </row>
    <row r="222" ht="25.9" customHeight="1" spans="1:4">
      <c r="A222" s="143" t="s">
        <v>259</v>
      </c>
      <c r="B222" s="65">
        <v>485</v>
      </c>
      <c r="C222" s="64">
        <v>118</v>
      </c>
      <c r="D222" s="140">
        <f t="shared" si="5"/>
        <v>0.243298969072165</v>
      </c>
    </row>
    <row r="223" ht="25.9" customHeight="1" spans="1:4">
      <c r="A223" s="142" t="s">
        <v>260</v>
      </c>
      <c r="B223" s="65">
        <v>2026</v>
      </c>
      <c r="C223" s="64">
        <v>1601</v>
      </c>
      <c r="D223" s="140">
        <f t="shared" si="5"/>
        <v>0.790227048371175</v>
      </c>
    </row>
    <row r="224" ht="25.9" customHeight="1" spans="1:4">
      <c r="A224" s="143" t="s">
        <v>97</v>
      </c>
      <c r="B224" s="65">
        <v>113</v>
      </c>
      <c r="C224" s="64">
        <v>94</v>
      </c>
      <c r="D224" s="140">
        <f t="shared" si="5"/>
        <v>0.831858407079646</v>
      </c>
    </row>
    <row r="225" ht="25.9" customHeight="1" spans="1:4">
      <c r="A225" s="143" t="s">
        <v>127</v>
      </c>
      <c r="B225" s="65">
        <v>16</v>
      </c>
      <c r="C225" s="64">
        <v>13</v>
      </c>
      <c r="D225" s="140">
        <f t="shared" si="5"/>
        <v>0.8125</v>
      </c>
    </row>
    <row r="226" ht="25.9" customHeight="1" spans="1:4">
      <c r="A226" s="143" t="s">
        <v>261</v>
      </c>
      <c r="B226" s="65">
        <v>1</v>
      </c>
      <c r="C226" s="64">
        <v>1</v>
      </c>
      <c r="D226" s="140">
        <f t="shared" si="5"/>
        <v>1</v>
      </c>
    </row>
    <row r="227" ht="25.9" customHeight="1" spans="1:4">
      <c r="A227" s="143" t="s">
        <v>262</v>
      </c>
      <c r="B227" s="65">
        <v>1837</v>
      </c>
      <c r="C227" s="64">
        <v>1448</v>
      </c>
      <c r="D227" s="140">
        <f t="shared" si="5"/>
        <v>0.788241698421339</v>
      </c>
    </row>
    <row r="228" ht="25.9" customHeight="1" spans="1:4">
      <c r="A228" s="143" t="s">
        <v>263</v>
      </c>
      <c r="B228" s="65">
        <v>59</v>
      </c>
      <c r="C228" s="64">
        <v>45</v>
      </c>
      <c r="D228" s="140">
        <f t="shared" si="5"/>
        <v>0.76271186440678</v>
      </c>
    </row>
    <row r="229" ht="25.9" customHeight="1" spans="1:4">
      <c r="A229" s="142" t="s">
        <v>264</v>
      </c>
      <c r="B229" s="65">
        <v>2933</v>
      </c>
      <c r="C229" s="64">
        <v>3723</v>
      </c>
      <c r="D229" s="140">
        <f t="shared" si="5"/>
        <v>1.26934878963519</v>
      </c>
    </row>
    <row r="230" ht="25.9" customHeight="1" spans="1:4">
      <c r="A230" s="143" t="s">
        <v>265</v>
      </c>
      <c r="B230" s="65">
        <v>1157</v>
      </c>
      <c r="C230" s="64">
        <v>1390</v>
      </c>
      <c r="D230" s="140">
        <f t="shared" si="5"/>
        <v>1.20138288677615</v>
      </c>
    </row>
    <row r="231" ht="25.9" customHeight="1" spans="1:4">
      <c r="A231" s="143" t="s">
        <v>266</v>
      </c>
      <c r="B231" s="65">
        <v>1776</v>
      </c>
      <c r="C231" s="64">
        <v>2333</v>
      </c>
      <c r="D231" s="140">
        <f t="shared" si="5"/>
        <v>1.31362612612613</v>
      </c>
    </row>
    <row r="232" ht="25.9" customHeight="1" spans="1:4">
      <c r="A232" s="142" t="s">
        <v>267</v>
      </c>
      <c r="B232" s="65">
        <v>49</v>
      </c>
      <c r="C232" s="64">
        <v>56</v>
      </c>
      <c r="D232" s="140">
        <f t="shared" si="5"/>
        <v>1.14285714285714</v>
      </c>
    </row>
    <row r="233" ht="25.9" customHeight="1" spans="1:4">
      <c r="A233" s="143" t="s">
        <v>268</v>
      </c>
      <c r="B233" s="65">
        <v>49</v>
      </c>
      <c r="C233" s="64">
        <v>56</v>
      </c>
      <c r="D233" s="140">
        <f t="shared" si="5"/>
        <v>1.14285714285714</v>
      </c>
    </row>
    <row r="234" ht="25.9" customHeight="1" spans="1:4">
      <c r="A234" s="142" t="s">
        <v>269</v>
      </c>
      <c r="B234" s="65">
        <v>1104</v>
      </c>
      <c r="C234" s="64">
        <v>1814</v>
      </c>
      <c r="D234" s="140">
        <f t="shared" si="5"/>
        <v>1.64311594202899</v>
      </c>
    </row>
    <row r="235" ht="25.9" customHeight="1" spans="1:4">
      <c r="A235" s="143" t="s">
        <v>270</v>
      </c>
      <c r="B235" s="65">
        <v>360</v>
      </c>
      <c r="C235" s="64">
        <v>594</v>
      </c>
      <c r="D235" s="140">
        <f t="shared" si="5"/>
        <v>1.65</v>
      </c>
    </row>
    <row r="236" ht="25.9" customHeight="1" spans="1:4">
      <c r="A236" s="143" t="s">
        <v>271</v>
      </c>
      <c r="B236" s="65">
        <v>744</v>
      </c>
      <c r="C236" s="64">
        <v>1220</v>
      </c>
      <c r="D236" s="140">
        <f t="shared" si="5"/>
        <v>1.63978494623656</v>
      </c>
    </row>
    <row r="237" ht="25.9" customHeight="1" spans="1:4">
      <c r="A237" s="142" t="s">
        <v>272</v>
      </c>
      <c r="B237" s="65">
        <v>1</v>
      </c>
      <c r="C237" s="64">
        <v>1</v>
      </c>
      <c r="D237" s="140">
        <f t="shared" si="5"/>
        <v>1</v>
      </c>
    </row>
    <row r="238" ht="25.9" customHeight="1" spans="1:4">
      <c r="A238" s="143" t="s">
        <v>273</v>
      </c>
      <c r="B238" s="65">
        <v>1</v>
      </c>
      <c r="C238" s="64">
        <v>1</v>
      </c>
      <c r="D238" s="140">
        <f t="shared" si="5"/>
        <v>1</v>
      </c>
    </row>
    <row r="239" ht="25.9" customHeight="1" spans="1:4">
      <c r="A239" s="142" t="s">
        <v>274</v>
      </c>
      <c r="B239" s="65">
        <v>8791</v>
      </c>
      <c r="C239" s="64">
        <v>8911</v>
      </c>
      <c r="D239" s="140">
        <f t="shared" si="5"/>
        <v>1.0136503241952</v>
      </c>
    </row>
    <row r="240" ht="25.9" customHeight="1" spans="1:4">
      <c r="A240" s="143" t="s">
        <v>275</v>
      </c>
      <c r="B240" s="65">
        <v>8791</v>
      </c>
      <c r="C240" s="64">
        <v>8911</v>
      </c>
      <c r="D240" s="140">
        <f t="shared" si="5"/>
        <v>1.0136503241952</v>
      </c>
    </row>
    <row r="241" ht="25.9" customHeight="1" spans="1:4">
      <c r="A241" s="142" t="s">
        <v>276</v>
      </c>
      <c r="B241" s="65">
        <v>602</v>
      </c>
      <c r="C241" s="64">
        <v>502</v>
      </c>
      <c r="D241" s="140">
        <f t="shared" si="5"/>
        <v>0.833887043189369</v>
      </c>
    </row>
    <row r="242" ht="25.9" customHeight="1" spans="1:4">
      <c r="A242" s="143" t="s">
        <v>97</v>
      </c>
      <c r="B242" s="65">
        <v>176</v>
      </c>
      <c r="C242" s="64">
        <v>144</v>
      </c>
      <c r="D242" s="140">
        <f t="shared" si="5"/>
        <v>0.818181818181818</v>
      </c>
    </row>
    <row r="243" ht="25.9" customHeight="1" spans="1:4">
      <c r="A243" s="143" t="s">
        <v>277</v>
      </c>
      <c r="B243" s="65">
        <v>113</v>
      </c>
      <c r="C243" s="64">
        <v>111</v>
      </c>
      <c r="D243" s="140">
        <f t="shared" si="5"/>
        <v>0.982300884955752</v>
      </c>
    </row>
    <row r="244" ht="25.9" customHeight="1" spans="1:4">
      <c r="A244" s="143" t="s">
        <v>103</v>
      </c>
      <c r="B244" s="65">
        <v>113</v>
      </c>
      <c r="C244" s="64">
        <v>94</v>
      </c>
      <c r="D244" s="140">
        <f t="shared" si="5"/>
        <v>0.831858407079646</v>
      </c>
    </row>
    <row r="245" ht="25.9" customHeight="1" spans="1:4">
      <c r="A245" s="143" t="s">
        <v>278</v>
      </c>
      <c r="B245" s="65">
        <v>200</v>
      </c>
      <c r="C245" s="64">
        <v>153</v>
      </c>
      <c r="D245" s="140">
        <f t="shared" si="5"/>
        <v>0.765</v>
      </c>
    </row>
    <row r="246" ht="25.9" customHeight="1" spans="1:4">
      <c r="A246" s="142" t="s">
        <v>279</v>
      </c>
      <c r="B246" s="65">
        <v>5</v>
      </c>
      <c r="C246" s="64">
        <v>4</v>
      </c>
      <c r="D246" s="140">
        <f t="shared" si="5"/>
        <v>0.8</v>
      </c>
    </row>
    <row r="247" ht="25.9" customHeight="1" spans="1:4">
      <c r="A247" s="143" t="s">
        <v>279</v>
      </c>
      <c r="B247" s="65">
        <v>5</v>
      </c>
      <c r="C247" s="64">
        <v>4</v>
      </c>
      <c r="D247" s="140">
        <f t="shared" si="5"/>
        <v>0.8</v>
      </c>
    </row>
    <row r="248" ht="25.9" customHeight="1" spans="1:4">
      <c r="A248" s="141" t="s">
        <v>280</v>
      </c>
      <c r="B248" s="65">
        <v>51543</v>
      </c>
      <c r="C248" s="64">
        <v>41918</v>
      </c>
      <c r="D248" s="140">
        <f t="shared" si="5"/>
        <v>0.813262712686495</v>
      </c>
    </row>
    <row r="249" ht="25.9" customHeight="1" spans="1:4">
      <c r="A249" s="142" t="s">
        <v>281</v>
      </c>
      <c r="B249" s="65">
        <v>989</v>
      </c>
      <c r="C249" s="64">
        <v>817</v>
      </c>
      <c r="D249" s="140">
        <f t="shared" si="5"/>
        <v>0.826086956521739</v>
      </c>
    </row>
    <row r="250" ht="25.9" customHeight="1" spans="1:4">
      <c r="A250" s="143" t="s">
        <v>97</v>
      </c>
      <c r="B250" s="65">
        <v>707</v>
      </c>
      <c r="C250" s="64">
        <v>574</v>
      </c>
      <c r="D250" s="140">
        <f t="shared" si="5"/>
        <v>0.811881188118812</v>
      </c>
    </row>
    <row r="251" ht="25.9" customHeight="1" spans="1:4">
      <c r="A251" s="143" t="s">
        <v>127</v>
      </c>
      <c r="B251" s="65">
        <v>263</v>
      </c>
      <c r="C251" s="64">
        <v>229</v>
      </c>
      <c r="D251" s="140">
        <f t="shared" si="5"/>
        <v>0.870722433460076</v>
      </c>
    </row>
    <row r="252" ht="25.9" customHeight="1" spans="1:4">
      <c r="A252" s="143" t="s">
        <v>282</v>
      </c>
      <c r="B252" s="65">
        <v>19</v>
      </c>
      <c r="C252" s="64">
        <v>14</v>
      </c>
      <c r="D252" s="140">
        <f t="shared" si="5"/>
        <v>0.736842105263158</v>
      </c>
    </row>
    <row r="253" ht="25.9" customHeight="1" spans="1:4">
      <c r="A253" s="142" t="s">
        <v>283</v>
      </c>
      <c r="B253" s="65">
        <v>13512</v>
      </c>
      <c r="C253" s="64">
        <v>5071</v>
      </c>
      <c r="D253" s="140">
        <f t="shared" si="5"/>
        <v>0.375296033155713</v>
      </c>
    </row>
    <row r="254" ht="25.9" customHeight="1" spans="1:4">
      <c r="A254" s="143" t="s">
        <v>284</v>
      </c>
      <c r="B254" s="65">
        <v>13312</v>
      </c>
      <c r="C254" s="64">
        <v>5071</v>
      </c>
      <c r="D254" s="140">
        <f t="shared" si="5"/>
        <v>0.380934495192308</v>
      </c>
    </row>
    <row r="255" ht="25.9" customHeight="1" spans="1:4">
      <c r="A255" s="143" t="s">
        <v>285</v>
      </c>
      <c r="B255" s="65">
        <v>200</v>
      </c>
      <c r="C255" s="64"/>
      <c r="D255" s="140">
        <f t="shared" si="5"/>
        <v>0</v>
      </c>
    </row>
    <row r="256" ht="25.9" customHeight="1" spans="1:4">
      <c r="A256" s="142" t="s">
        <v>286</v>
      </c>
      <c r="B256" s="65">
        <v>5644</v>
      </c>
      <c r="C256" s="64">
        <v>4781</v>
      </c>
      <c r="D256" s="140">
        <f t="shared" si="5"/>
        <v>0.847094259390503</v>
      </c>
    </row>
    <row r="257" ht="25.9" customHeight="1" spans="1:4">
      <c r="A257" s="143" t="s">
        <v>287</v>
      </c>
      <c r="B257" s="65">
        <v>52</v>
      </c>
      <c r="C257" s="64"/>
      <c r="D257" s="140">
        <f t="shared" si="5"/>
        <v>0</v>
      </c>
    </row>
    <row r="258" ht="25.9" customHeight="1" spans="1:4">
      <c r="A258" s="143" t="s">
        <v>288</v>
      </c>
      <c r="B258" s="65">
        <v>129</v>
      </c>
      <c r="C258" s="64">
        <v>75</v>
      </c>
      <c r="D258" s="140">
        <f t="shared" si="5"/>
        <v>0.581395348837209</v>
      </c>
    </row>
    <row r="259" ht="25.9" customHeight="1" spans="1:4">
      <c r="A259" s="143" t="s">
        <v>289</v>
      </c>
      <c r="B259" s="65">
        <v>5463</v>
      </c>
      <c r="C259" s="64">
        <v>4706</v>
      </c>
      <c r="D259" s="140">
        <f t="shared" si="5"/>
        <v>0.861431447922387</v>
      </c>
    </row>
    <row r="260" ht="25.9" customHeight="1" spans="1:4">
      <c r="A260" s="142" t="s">
        <v>290</v>
      </c>
      <c r="B260" s="65">
        <v>11998</v>
      </c>
      <c r="C260" s="64">
        <v>11490</v>
      </c>
      <c r="D260" s="140">
        <f t="shared" si="5"/>
        <v>0.957659609934989</v>
      </c>
    </row>
    <row r="261" ht="25.9" customHeight="1" spans="1:4">
      <c r="A261" s="143" t="s">
        <v>291</v>
      </c>
      <c r="B261" s="65">
        <v>751</v>
      </c>
      <c r="C261" s="64">
        <v>619</v>
      </c>
      <c r="D261" s="140">
        <f t="shared" si="5"/>
        <v>0.824234354194407</v>
      </c>
    </row>
    <row r="262" ht="25.9" customHeight="1" spans="1:4">
      <c r="A262" s="143" t="s">
        <v>292</v>
      </c>
      <c r="B262" s="65">
        <v>79</v>
      </c>
      <c r="C262" s="64">
        <v>5</v>
      </c>
      <c r="D262" s="140">
        <f t="shared" si="5"/>
        <v>0.0632911392405063</v>
      </c>
    </row>
    <row r="263" ht="25.9" customHeight="1" spans="1:4">
      <c r="A263" s="143" t="s">
        <v>293</v>
      </c>
      <c r="B263" s="65">
        <v>4066</v>
      </c>
      <c r="C263" s="64">
        <v>2127</v>
      </c>
      <c r="D263" s="140">
        <f t="shared" si="5"/>
        <v>0.52311854402361</v>
      </c>
    </row>
    <row r="264" ht="25.9" customHeight="1" spans="1:4">
      <c r="A264" s="143" t="s">
        <v>294</v>
      </c>
      <c r="B264" s="65">
        <v>152</v>
      </c>
      <c r="C264" s="64">
        <v>14</v>
      </c>
      <c r="D264" s="140">
        <f t="shared" si="5"/>
        <v>0.0921052631578947</v>
      </c>
    </row>
    <row r="265" ht="25.9" customHeight="1" spans="1:4">
      <c r="A265" s="143" t="s">
        <v>295</v>
      </c>
      <c r="B265" s="65">
        <v>6441</v>
      </c>
      <c r="C265" s="64">
        <v>8670</v>
      </c>
      <c r="D265" s="140">
        <f t="shared" si="5"/>
        <v>1.34606427573358</v>
      </c>
    </row>
    <row r="266" ht="25.9" customHeight="1" spans="1:4">
      <c r="A266" s="143" t="s">
        <v>296</v>
      </c>
      <c r="B266" s="65">
        <v>509</v>
      </c>
      <c r="C266" s="64">
        <v>55</v>
      </c>
      <c r="D266" s="140">
        <f t="shared" si="5"/>
        <v>0.108055009823183</v>
      </c>
    </row>
    <row r="267" ht="25.9" customHeight="1" spans="1:4">
      <c r="A267" s="142" t="s">
        <v>297</v>
      </c>
      <c r="B267" s="65">
        <v>29</v>
      </c>
      <c r="C267" s="64">
        <v>5</v>
      </c>
      <c r="D267" s="140">
        <f t="shared" si="5"/>
        <v>0.172413793103448</v>
      </c>
    </row>
    <row r="268" ht="25.9" customHeight="1" spans="1:4">
      <c r="A268" s="143" t="s">
        <v>298</v>
      </c>
      <c r="B268" s="65">
        <v>29</v>
      </c>
      <c r="C268" s="64">
        <v>5</v>
      </c>
      <c r="D268" s="140">
        <f t="shared" si="5"/>
        <v>0.172413793103448</v>
      </c>
    </row>
    <row r="269" ht="25.9" customHeight="1" spans="1:4">
      <c r="A269" s="142" t="s">
        <v>299</v>
      </c>
      <c r="B269" s="65">
        <v>821</v>
      </c>
      <c r="C269" s="64">
        <v>670</v>
      </c>
      <c r="D269" s="140">
        <f t="shared" si="5"/>
        <v>0.816077953714982</v>
      </c>
    </row>
    <row r="270" ht="25.9" customHeight="1" spans="1:4">
      <c r="A270" s="143" t="s">
        <v>300</v>
      </c>
      <c r="B270" s="65">
        <v>506</v>
      </c>
      <c r="C270" s="64">
        <v>420</v>
      </c>
      <c r="D270" s="140">
        <f t="shared" si="5"/>
        <v>0.8300395256917</v>
      </c>
    </row>
    <row r="271" ht="25.9" customHeight="1" spans="1:4">
      <c r="A271" s="143" t="s">
        <v>301</v>
      </c>
      <c r="B271" s="65">
        <v>62</v>
      </c>
      <c r="C271" s="64"/>
      <c r="D271" s="140">
        <f t="shared" si="5"/>
        <v>0</v>
      </c>
    </row>
    <row r="272" ht="25.9" customHeight="1" spans="1:4">
      <c r="A272" s="143" t="s">
        <v>302</v>
      </c>
      <c r="B272" s="65">
        <v>253</v>
      </c>
      <c r="C272" s="64">
        <v>250</v>
      </c>
      <c r="D272" s="140">
        <f t="shared" si="5"/>
        <v>0.988142292490119</v>
      </c>
    </row>
    <row r="273" ht="25.9" customHeight="1" spans="1:4">
      <c r="A273" s="142" t="s">
        <v>303</v>
      </c>
      <c r="B273" s="65">
        <v>113</v>
      </c>
      <c r="C273" s="64">
        <v>92</v>
      </c>
      <c r="D273" s="140">
        <f t="shared" si="5"/>
        <v>0.814159292035398</v>
      </c>
    </row>
    <row r="274" ht="25.9" customHeight="1" spans="1:4">
      <c r="A274" s="143" t="s">
        <v>304</v>
      </c>
      <c r="B274" s="65">
        <v>53</v>
      </c>
      <c r="C274" s="64">
        <v>48</v>
      </c>
      <c r="D274" s="140">
        <f t="shared" si="5"/>
        <v>0.905660377358491</v>
      </c>
    </row>
    <row r="275" ht="25.9" customHeight="1" spans="1:4">
      <c r="A275" s="143" t="s">
        <v>305</v>
      </c>
      <c r="B275" s="65">
        <v>60</v>
      </c>
      <c r="C275" s="64">
        <v>44</v>
      </c>
      <c r="D275" s="140">
        <f t="shared" ref="D275:D338" si="6">C275/B275</f>
        <v>0.733333333333333</v>
      </c>
    </row>
    <row r="276" ht="25.9" customHeight="1" spans="1:4">
      <c r="A276" s="142" t="s">
        <v>306</v>
      </c>
      <c r="B276" s="65">
        <v>16113</v>
      </c>
      <c r="C276" s="64">
        <v>17036</v>
      </c>
      <c r="D276" s="140">
        <f t="shared" si="6"/>
        <v>1.05728293924161</v>
      </c>
    </row>
    <row r="277" ht="25.9" customHeight="1" spans="1:4">
      <c r="A277" s="143" t="s">
        <v>307</v>
      </c>
      <c r="B277" s="65">
        <v>16113</v>
      </c>
      <c r="C277" s="64">
        <v>16877</v>
      </c>
      <c r="D277" s="140">
        <f t="shared" si="6"/>
        <v>1.04741513063986</v>
      </c>
    </row>
    <row r="278" ht="25.9" customHeight="1" spans="1:4">
      <c r="A278" s="143" t="s">
        <v>308</v>
      </c>
      <c r="B278" s="65"/>
      <c r="C278" s="64">
        <v>159</v>
      </c>
      <c r="D278" s="140"/>
    </row>
    <row r="279" ht="25.9" customHeight="1" spans="1:4">
      <c r="A279" s="142" t="s">
        <v>309</v>
      </c>
      <c r="B279" s="65">
        <v>1357</v>
      </c>
      <c r="C279" s="64">
        <v>1357</v>
      </c>
      <c r="D279" s="140">
        <f t="shared" si="6"/>
        <v>1</v>
      </c>
    </row>
    <row r="280" ht="25.9" customHeight="1" spans="1:4">
      <c r="A280" s="143" t="s">
        <v>310</v>
      </c>
      <c r="B280" s="65">
        <v>1357</v>
      </c>
      <c r="C280" s="64">
        <v>1357</v>
      </c>
      <c r="D280" s="140">
        <f t="shared" si="6"/>
        <v>1</v>
      </c>
    </row>
    <row r="281" ht="25.9" customHeight="1" spans="1:4">
      <c r="A281" s="142" t="s">
        <v>311</v>
      </c>
      <c r="B281" s="65">
        <v>193</v>
      </c>
      <c r="C281" s="64">
        <v>42</v>
      </c>
      <c r="D281" s="140">
        <f t="shared" si="6"/>
        <v>0.217616580310881</v>
      </c>
    </row>
    <row r="282" ht="25.9" customHeight="1" spans="1:4">
      <c r="A282" s="143" t="s">
        <v>312</v>
      </c>
      <c r="B282" s="65">
        <v>193</v>
      </c>
      <c r="C282" s="64">
        <v>42</v>
      </c>
      <c r="D282" s="140">
        <f t="shared" si="6"/>
        <v>0.217616580310881</v>
      </c>
    </row>
    <row r="283" ht="25.9" customHeight="1" spans="1:4">
      <c r="A283" s="142" t="s">
        <v>313</v>
      </c>
      <c r="B283" s="65">
        <v>498</v>
      </c>
      <c r="C283" s="64">
        <v>442</v>
      </c>
      <c r="D283" s="140">
        <f t="shared" si="6"/>
        <v>0.887550200803213</v>
      </c>
    </row>
    <row r="284" ht="25.9" customHeight="1" spans="1:4">
      <c r="A284" s="143" t="s">
        <v>97</v>
      </c>
      <c r="B284" s="65">
        <v>198</v>
      </c>
      <c r="C284" s="64">
        <v>168</v>
      </c>
      <c r="D284" s="140">
        <f t="shared" si="6"/>
        <v>0.848484848484849</v>
      </c>
    </row>
    <row r="285" ht="25.9" customHeight="1" spans="1:4">
      <c r="A285" s="143" t="s">
        <v>98</v>
      </c>
      <c r="B285" s="65">
        <v>22</v>
      </c>
      <c r="C285" s="64">
        <v>39</v>
      </c>
      <c r="D285" s="140">
        <f t="shared" si="6"/>
        <v>1.77272727272727</v>
      </c>
    </row>
    <row r="286" ht="25.9" customHeight="1" spans="1:4">
      <c r="A286" s="143" t="s">
        <v>314</v>
      </c>
      <c r="B286" s="65">
        <v>4</v>
      </c>
      <c r="C286" s="64"/>
      <c r="D286" s="140">
        <f t="shared" si="6"/>
        <v>0</v>
      </c>
    </row>
    <row r="287" ht="25.9" customHeight="1" spans="1:4">
      <c r="A287" s="143" t="s">
        <v>103</v>
      </c>
      <c r="B287" s="65">
        <v>254</v>
      </c>
      <c r="C287" s="64">
        <v>215</v>
      </c>
      <c r="D287" s="140">
        <f t="shared" si="6"/>
        <v>0.846456692913386</v>
      </c>
    </row>
    <row r="288" ht="25.9" customHeight="1" spans="1:4">
      <c r="A288" s="143" t="s">
        <v>315</v>
      </c>
      <c r="B288" s="65">
        <v>20</v>
      </c>
      <c r="C288" s="64">
        <v>20</v>
      </c>
      <c r="D288" s="140">
        <f t="shared" si="6"/>
        <v>1</v>
      </c>
    </row>
    <row r="289" ht="25.9" customHeight="1" spans="1:4">
      <c r="A289" s="142" t="s">
        <v>316</v>
      </c>
      <c r="B289" s="65">
        <v>65</v>
      </c>
      <c r="C289" s="64">
        <v>65</v>
      </c>
      <c r="D289" s="140">
        <f t="shared" si="6"/>
        <v>1</v>
      </c>
    </row>
    <row r="290" ht="25.9" customHeight="1" spans="1:4">
      <c r="A290" s="143" t="s">
        <v>316</v>
      </c>
      <c r="B290" s="65">
        <v>65</v>
      </c>
      <c r="C290" s="64">
        <v>65</v>
      </c>
      <c r="D290" s="140">
        <f t="shared" si="6"/>
        <v>1</v>
      </c>
    </row>
    <row r="291" ht="25.9" customHeight="1" spans="1:4">
      <c r="A291" s="142" t="s">
        <v>317</v>
      </c>
      <c r="B291" s="65">
        <v>211</v>
      </c>
      <c r="C291" s="64">
        <v>50</v>
      </c>
      <c r="D291" s="140">
        <f t="shared" si="6"/>
        <v>0.23696682464455</v>
      </c>
    </row>
    <row r="292" ht="25.9" customHeight="1" spans="1:4">
      <c r="A292" s="143" t="s">
        <v>317</v>
      </c>
      <c r="B292" s="65">
        <v>211</v>
      </c>
      <c r="C292" s="64">
        <v>50</v>
      </c>
      <c r="D292" s="140">
        <f t="shared" si="6"/>
        <v>0.23696682464455</v>
      </c>
    </row>
    <row r="293" ht="25.9" customHeight="1" spans="1:4">
      <c r="A293" s="141" t="s">
        <v>318</v>
      </c>
      <c r="B293" s="65">
        <v>546</v>
      </c>
      <c r="C293" s="64">
        <v>125</v>
      </c>
      <c r="D293" s="140">
        <f t="shared" si="6"/>
        <v>0.228937728937729</v>
      </c>
    </row>
    <row r="294" ht="25.9" customHeight="1" spans="1:4">
      <c r="A294" s="142" t="s">
        <v>319</v>
      </c>
      <c r="B294" s="65">
        <v>546</v>
      </c>
      <c r="C294" s="64">
        <v>49</v>
      </c>
      <c r="D294" s="140">
        <f t="shared" si="6"/>
        <v>0.0897435897435897</v>
      </c>
    </row>
    <row r="295" ht="25.9" customHeight="1" spans="1:4">
      <c r="A295" s="143" t="s">
        <v>320</v>
      </c>
      <c r="B295" s="65">
        <v>546</v>
      </c>
      <c r="C295" s="64">
        <v>49</v>
      </c>
      <c r="D295" s="140">
        <f t="shared" si="6"/>
        <v>0.0897435897435897</v>
      </c>
    </row>
    <row r="296" ht="25.9" customHeight="1" spans="1:4">
      <c r="A296" s="142" t="s">
        <v>321</v>
      </c>
      <c r="B296" s="65"/>
      <c r="C296" s="64">
        <v>76</v>
      </c>
      <c r="D296" s="140"/>
    </row>
    <row r="297" ht="25.9" customHeight="1" spans="1:4">
      <c r="A297" s="143" t="s">
        <v>321</v>
      </c>
      <c r="B297" s="65"/>
      <c r="C297" s="64">
        <v>76</v>
      </c>
      <c r="D297" s="140"/>
    </row>
    <row r="298" ht="25.9" customHeight="1" spans="1:4">
      <c r="A298" s="141" t="s">
        <v>322</v>
      </c>
      <c r="B298" s="65">
        <v>20642</v>
      </c>
      <c r="C298" s="64">
        <v>11384</v>
      </c>
      <c r="D298" s="140">
        <f t="shared" si="6"/>
        <v>0.551496947970158</v>
      </c>
    </row>
    <row r="299" ht="25.9" customHeight="1" spans="1:4">
      <c r="A299" s="142" t="s">
        <v>323</v>
      </c>
      <c r="B299" s="65">
        <v>3216</v>
      </c>
      <c r="C299" s="64">
        <v>3309</v>
      </c>
      <c r="D299" s="140">
        <f t="shared" si="6"/>
        <v>1.02891791044776</v>
      </c>
    </row>
    <row r="300" ht="25.9" customHeight="1" spans="1:4">
      <c r="A300" s="143" t="s">
        <v>97</v>
      </c>
      <c r="B300" s="65">
        <v>1678</v>
      </c>
      <c r="C300" s="64">
        <v>1415</v>
      </c>
      <c r="D300" s="140">
        <f t="shared" si="6"/>
        <v>0.84326579261025</v>
      </c>
    </row>
    <row r="301" ht="25.9" customHeight="1" spans="1:4">
      <c r="A301" s="143" t="s">
        <v>127</v>
      </c>
      <c r="B301" s="65">
        <v>368</v>
      </c>
      <c r="C301" s="64">
        <v>318</v>
      </c>
      <c r="D301" s="140">
        <f t="shared" si="6"/>
        <v>0.864130434782609</v>
      </c>
    </row>
    <row r="302" ht="25.9" customHeight="1" spans="1:4">
      <c r="A302" s="143" t="s">
        <v>324</v>
      </c>
      <c r="B302" s="65">
        <v>1170</v>
      </c>
      <c r="C302" s="64">
        <v>1576</v>
      </c>
      <c r="D302" s="140">
        <f t="shared" si="6"/>
        <v>1.34700854700855</v>
      </c>
    </row>
    <row r="303" ht="25.9" customHeight="1" spans="1:4">
      <c r="A303" s="142" t="s">
        <v>325</v>
      </c>
      <c r="B303" s="65">
        <v>365</v>
      </c>
      <c r="C303" s="64">
        <v>365</v>
      </c>
      <c r="D303" s="140">
        <f t="shared" si="6"/>
        <v>1</v>
      </c>
    </row>
    <row r="304" ht="25.9" customHeight="1" spans="1:4">
      <c r="A304" s="143" t="s">
        <v>326</v>
      </c>
      <c r="B304" s="65">
        <v>365</v>
      </c>
      <c r="C304" s="64">
        <v>365</v>
      </c>
      <c r="D304" s="140">
        <f t="shared" si="6"/>
        <v>1</v>
      </c>
    </row>
    <row r="305" ht="25.9" customHeight="1" spans="1:4">
      <c r="A305" s="142" t="s">
        <v>327</v>
      </c>
      <c r="B305" s="65">
        <v>3057</v>
      </c>
      <c r="C305" s="64">
        <v>1791</v>
      </c>
      <c r="D305" s="140">
        <f t="shared" si="6"/>
        <v>0.585868498527969</v>
      </c>
    </row>
    <row r="306" ht="25.9" customHeight="1" spans="1:4">
      <c r="A306" s="143" t="s">
        <v>327</v>
      </c>
      <c r="B306" s="65">
        <v>3057</v>
      </c>
      <c r="C306" s="64">
        <v>1791</v>
      </c>
      <c r="D306" s="140">
        <f t="shared" si="6"/>
        <v>0.585868498527969</v>
      </c>
    </row>
    <row r="307" ht="25.9" customHeight="1" spans="1:4">
      <c r="A307" s="142" t="s">
        <v>328</v>
      </c>
      <c r="B307" s="65">
        <v>14004</v>
      </c>
      <c r="C307" s="64">
        <v>5919</v>
      </c>
      <c r="D307" s="140">
        <f t="shared" si="6"/>
        <v>0.422664952870608</v>
      </c>
    </row>
    <row r="308" ht="25.9" customHeight="1" spans="1:4">
      <c r="A308" s="143" t="s">
        <v>328</v>
      </c>
      <c r="B308" s="65">
        <v>14004</v>
      </c>
      <c r="C308" s="64">
        <v>5919</v>
      </c>
      <c r="D308" s="140">
        <f t="shared" si="6"/>
        <v>0.422664952870608</v>
      </c>
    </row>
    <row r="309" ht="25.9" customHeight="1" spans="1:4">
      <c r="A309" s="141" t="s">
        <v>329</v>
      </c>
      <c r="B309" s="65">
        <v>27257</v>
      </c>
      <c r="C309" s="64">
        <v>29533</v>
      </c>
      <c r="D309" s="140">
        <f t="shared" si="6"/>
        <v>1.08350148585684</v>
      </c>
    </row>
    <row r="310" ht="25.9" customHeight="1" spans="1:4">
      <c r="A310" s="142" t="s">
        <v>330</v>
      </c>
      <c r="B310" s="65">
        <v>11239</v>
      </c>
      <c r="C310" s="64">
        <v>11561</v>
      </c>
      <c r="D310" s="140">
        <f t="shared" si="6"/>
        <v>1.0286502357861</v>
      </c>
    </row>
    <row r="311" ht="25.9" customHeight="1" spans="1:4">
      <c r="A311" s="143" t="s">
        <v>97</v>
      </c>
      <c r="B311" s="65">
        <v>5179</v>
      </c>
      <c r="C311" s="64">
        <v>5157</v>
      </c>
      <c r="D311" s="140">
        <f t="shared" si="6"/>
        <v>0.995752075690288</v>
      </c>
    </row>
    <row r="312" ht="25.9" customHeight="1" spans="1:4">
      <c r="A312" s="143" t="s">
        <v>103</v>
      </c>
      <c r="B312" s="65">
        <v>2629</v>
      </c>
      <c r="C312" s="64">
        <v>2692</v>
      </c>
      <c r="D312" s="140">
        <f t="shared" si="6"/>
        <v>1.02396348421453</v>
      </c>
    </row>
    <row r="313" ht="25.9" customHeight="1" spans="1:4">
      <c r="A313" s="143" t="s">
        <v>331</v>
      </c>
      <c r="B313" s="65">
        <v>3</v>
      </c>
      <c r="C313" s="64"/>
      <c r="D313" s="140">
        <f t="shared" si="6"/>
        <v>0</v>
      </c>
    </row>
    <row r="314" ht="25.9" customHeight="1" spans="1:4">
      <c r="A314" s="143" t="s">
        <v>332</v>
      </c>
      <c r="B314" s="65">
        <v>8</v>
      </c>
      <c r="C314" s="64">
        <v>8</v>
      </c>
      <c r="D314" s="140">
        <f t="shared" si="6"/>
        <v>1</v>
      </c>
    </row>
    <row r="315" ht="25.9" customHeight="1" spans="1:4">
      <c r="A315" s="143" t="s">
        <v>333</v>
      </c>
      <c r="B315" s="65">
        <v>45</v>
      </c>
      <c r="C315" s="64">
        <v>23</v>
      </c>
      <c r="D315" s="140">
        <f t="shared" si="6"/>
        <v>0.511111111111111</v>
      </c>
    </row>
    <row r="316" ht="25.9" customHeight="1" spans="1:4">
      <c r="A316" s="143" t="s">
        <v>334</v>
      </c>
      <c r="B316" s="65"/>
      <c r="C316" s="64">
        <v>120</v>
      </c>
      <c r="D316" s="140"/>
    </row>
    <row r="317" ht="25.9" customHeight="1" spans="1:4">
      <c r="A317" s="143" t="s">
        <v>335</v>
      </c>
      <c r="B317" s="65">
        <v>1818</v>
      </c>
      <c r="C317" s="64">
        <v>2122</v>
      </c>
      <c r="D317" s="140">
        <f t="shared" si="6"/>
        <v>1.16721672167217</v>
      </c>
    </row>
    <row r="318" ht="25.9" customHeight="1" spans="1:4">
      <c r="A318" s="143" t="s">
        <v>336</v>
      </c>
      <c r="B318" s="65">
        <v>83</v>
      </c>
      <c r="C318" s="64">
        <v>102</v>
      </c>
      <c r="D318" s="140">
        <f t="shared" si="6"/>
        <v>1.2289156626506</v>
      </c>
    </row>
    <row r="319" ht="25.9" customHeight="1" spans="1:4">
      <c r="A319" s="143" t="s">
        <v>337</v>
      </c>
      <c r="B319" s="65">
        <v>1474</v>
      </c>
      <c r="C319" s="64">
        <v>1337</v>
      </c>
      <c r="D319" s="140">
        <f t="shared" si="6"/>
        <v>0.907055630936228</v>
      </c>
    </row>
    <row r="320" ht="25.9" customHeight="1" spans="1:4">
      <c r="A320" s="142" t="s">
        <v>338</v>
      </c>
      <c r="B320" s="65">
        <v>2376</v>
      </c>
      <c r="C320" s="64">
        <v>1950</v>
      </c>
      <c r="D320" s="140">
        <f t="shared" si="6"/>
        <v>0.820707070707071</v>
      </c>
    </row>
    <row r="321" ht="25.9" customHeight="1" spans="1:4">
      <c r="A321" s="143" t="s">
        <v>339</v>
      </c>
      <c r="B321" s="65">
        <v>1166</v>
      </c>
      <c r="C321" s="64">
        <v>789</v>
      </c>
      <c r="D321" s="140">
        <f t="shared" si="6"/>
        <v>0.676672384219554</v>
      </c>
    </row>
    <row r="322" ht="25.9" customHeight="1" spans="1:4">
      <c r="A322" s="143" t="s">
        <v>340</v>
      </c>
      <c r="B322" s="65">
        <v>677</v>
      </c>
      <c r="C322" s="64">
        <v>676</v>
      </c>
      <c r="D322" s="140">
        <f t="shared" si="6"/>
        <v>0.998522895125554</v>
      </c>
    </row>
    <row r="323" ht="25.9" customHeight="1" spans="1:4">
      <c r="A323" s="143" t="s">
        <v>341</v>
      </c>
      <c r="B323" s="65">
        <v>287</v>
      </c>
      <c r="C323" s="64">
        <v>282</v>
      </c>
      <c r="D323" s="140">
        <f t="shared" si="6"/>
        <v>0.982578397212544</v>
      </c>
    </row>
    <row r="324" ht="25.9" customHeight="1" spans="1:4">
      <c r="A324" s="143" t="s">
        <v>342</v>
      </c>
      <c r="B324" s="65">
        <v>246</v>
      </c>
      <c r="C324" s="64">
        <v>203</v>
      </c>
      <c r="D324" s="140">
        <f t="shared" si="6"/>
        <v>0.82520325203252</v>
      </c>
    </row>
    <row r="325" ht="25.9" customHeight="1" spans="1:4">
      <c r="A325" s="142" t="s">
        <v>343</v>
      </c>
      <c r="B325" s="65">
        <v>1267</v>
      </c>
      <c r="C325" s="64">
        <v>1137</v>
      </c>
      <c r="D325" s="140">
        <f t="shared" si="6"/>
        <v>0.897395422257301</v>
      </c>
    </row>
    <row r="326" ht="25.9" customHeight="1" spans="1:4">
      <c r="A326" s="143" t="s">
        <v>344</v>
      </c>
      <c r="B326" s="65">
        <v>867</v>
      </c>
      <c r="C326" s="64">
        <v>764</v>
      </c>
      <c r="D326" s="140">
        <f t="shared" si="6"/>
        <v>0.881199538638985</v>
      </c>
    </row>
    <row r="327" ht="25.9" customHeight="1" spans="1:4">
      <c r="A327" s="143" t="s">
        <v>345</v>
      </c>
      <c r="B327" s="65">
        <v>4</v>
      </c>
      <c r="C327" s="64">
        <v>4</v>
      </c>
      <c r="D327" s="140">
        <f t="shared" si="6"/>
        <v>1</v>
      </c>
    </row>
    <row r="328" ht="25.9" customHeight="1" spans="1:4">
      <c r="A328" s="143" t="s">
        <v>346</v>
      </c>
      <c r="B328" s="65">
        <v>60</v>
      </c>
      <c r="C328" s="64">
        <v>40</v>
      </c>
      <c r="D328" s="140">
        <f t="shared" si="6"/>
        <v>0.666666666666667</v>
      </c>
    </row>
    <row r="329" ht="25.9" customHeight="1" spans="1:4">
      <c r="A329" s="143" t="s">
        <v>347</v>
      </c>
      <c r="B329" s="65">
        <v>336</v>
      </c>
      <c r="C329" s="64">
        <v>329</v>
      </c>
      <c r="D329" s="140">
        <f t="shared" si="6"/>
        <v>0.979166666666667</v>
      </c>
    </row>
    <row r="330" ht="25.9" customHeight="1" spans="1:4">
      <c r="A330" s="142" t="s">
        <v>348</v>
      </c>
      <c r="B330" s="65">
        <v>5978</v>
      </c>
      <c r="C330" s="64">
        <v>5230</v>
      </c>
      <c r="D330" s="140">
        <f t="shared" si="6"/>
        <v>0.874874539979926</v>
      </c>
    </row>
    <row r="331" ht="25.9" customHeight="1" spans="1:4">
      <c r="A331" s="143" t="s">
        <v>349</v>
      </c>
      <c r="B331" s="65">
        <v>5610</v>
      </c>
      <c r="C331" s="64">
        <v>4372</v>
      </c>
      <c r="D331" s="140">
        <f t="shared" si="6"/>
        <v>0.779322638146168</v>
      </c>
    </row>
    <row r="332" ht="25.9" customHeight="1" spans="1:4">
      <c r="A332" s="143" t="s">
        <v>350</v>
      </c>
      <c r="B332" s="65">
        <v>368</v>
      </c>
      <c r="C332" s="64">
        <v>858</v>
      </c>
      <c r="D332" s="140">
        <f t="shared" si="6"/>
        <v>2.33152173913043</v>
      </c>
    </row>
    <row r="333" ht="25.9" customHeight="1" spans="1:4">
      <c r="A333" s="142" t="s">
        <v>351</v>
      </c>
      <c r="B333" s="65">
        <v>2942</v>
      </c>
      <c r="C333" s="64">
        <v>3432</v>
      </c>
      <c r="D333" s="140">
        <f t="shared" si="6"/>
        <v>1.16655336505778</v>
      </c>
    </row>
    <row r="334" ht="25.9" customHeight="1" spans="1:4">
      <c r="A334" s="143" t="s">
        <v>352</v>
      </c>
      <c r="B334" s="65">
        <v>2738</v>
      </c>
      <c r="C334" s="64">
        <v>3225</v>
      </c>
      <c r="D334" s="140">
        <f t="shared" si="6"/>
        <v>1.17786705624543</v>
      </c>
    </row>
    <row r="335" ht="25.9" customHeight="1" spans="1:4">
      <c r="A335" s="143" t="s">
        <v>353</v>
      </c>
      <c r="B335" s="65">
        <v>15</v>
      </c>
      <c r="C335" s="64">
        <v>15</v>
      </c>
      <c r="D335" s="140">
        <f t="shared" si="6"/>
        <v>1</v>
      </c>
    </row>
    <row r="336" ht="25.9" customHeight="1" spans="1:4">
      <c r="A336" s="143" t="s">
        <v>354</v>
      </c>
      <c r="B336" s="65">
        <v>189</v>
      </c>
      <c r="C336" s="64">
        <v>192</v>
      </c>
      <c r="D336" s="140">
        <f t="shared" si="6"/>
        <v>1.01587301587302</v>
      </c>
    </row>
    <row r="337" ht="25.9" customHeight="1" spans="1:4">
      <c r="A337" s="142" t="s">
        <v>355</v>
      </c>
      <c r="B337" s="65">
        <v>343</v>
      </c>
      <c r="C337" s="64">
        <v>367</v>
      </c>
      <c r="D337" s="140">
        <f t="shared" si="6"/>
        <v>1.06997084548105</v>
      </c>
    </row>
    <row r="338" ht="25.9" customHeight="1" spans="1:4">
      <c r="A338" s="143" t="s">
        <v>356</v>
      </c>
      <c r="B338" s="65">
        <v>343</v>
      </c>
      <c r="C338" s="64">
        <v>367</v>
      </c>
      <c r="D338" s="140">
        <f t="shared" si="6"/>
        <v>1.06997084548105</v>
      </c>
    </row>
    <row r="339" ht="25.9" customHeight="1" spans="1:4">
      <c r="A339" s="142" t="s">
        <v>357</v>
      </c>
      <c r="B339" s="65">
        <v>3112</v>
      </c>
      <c r="C339" s="64">
        <v>5856</v>
      </c>
      <c r="D339" s="140">
        <f t="shared" ref="D339:D397" si="7">C339/B339</f>
        <v>1.88174807197943</v>
      </c>
    </row>
    <row r="340" ht="25.9" customHeight="1" spans="1:4">
      <c r="A340" s="143" t="s">
        <v>357</v>
      </c>
      <c r="B340" s="65">
        <v>3112</v>
      </c>
      <c r="C340" s="64">
        <v>5856</v>
      </c>
      <c r="D340" s="140">
        <f t="shared" si="7"/>
        <v>1.88174807197943</v>
      </c>
    </row>
    <row r="341" ht="25.9" customHeight="1" spans="1:4">
      <c r="A341" s="141" t="s">
        <v>358</v>
      </c>
      <c r="B341" s="65">
        <v>6</v>
      </c>
      <c r="C341" s="64">
        <v>480</v>
      </c>
      <c r="D341" s="140">
        <f t="shared" si="7"/>
        <v>80</v>
      </c>
    </row>
    <row r="342" ht="25.9" customHeight="1" spans="1:4">
      <c r="A342" s="142" t="s">
        <v>359</v>
      </c>
      <c r="B342" s="65">
        <v>2</v>
      </c>
      <c r="C342" s="64">
        <v>150</v>
      </c>
      <c r="D342" s="140">
        <f t="shared" si="7"/>
        <v>75</v>
      </c>
    </row>
    <row r="343" ht="25.9" customHeight="1" spans="1:4">
      <c r="A343" s="143" t="s">
        <v>360</v>
      </c>
      <c r="B343" s="65">
        <v>2</v>
      </c>
      <c r="C343" s="64">
        <v>150</v>
      </c>
      <c r="D343" s="140">
        <f t="shared" si="7"/>
        <v>75</v>
      </c>
    </row>
    <row r="344" ht="25.9" customHeight="1" spans="1:4">
      <c r="A344" s="142" t="s">
        <v>361</v>
      </c>
      <c r="B344" s="65">
        <v>4</v>
      </c>
      <c r="C344" s="64">
        <v>330</v>
      </c>
      <c r="D344" s="140">
        <f t="shared" si="7"/>
        <v>82.5</v>
      </c>
    </row>
    <row r="345" ht="25.9" customHeight="1" spans="1:4">
      <c r="A345" s="143" t="s">
        <v>361</v>
      </c>
      <c r="B345" s="65">
        <v>4</v>
      </c>
      <c r="C345" s="64">
        <v>330</v>
      </c>
      <c r="D345" s="140">
        <f t="shared" si="7"/>
        <v>82.5</v>
      </c>
    </row>
    <row r="346" ht="25.9" customHeight="1" spans="1:4">
      <c r="A346" s="141" t="s">
        <v>362</v>
      </c>
      <c r="B346" s="65"/>
      <c r="C346" s="64"/>
      <c r="D346" s="140"/>
    </row>
    <row r="347" ht="25.9" customHeight="1" spans="1:4">
      <c r="A347" s="142" t="s">
        <v>363</v>
      </c>
      <c r="B347" s="65"/>
      <c r="C347" s="64"/>
      <c r="D347" s="140"/>
    </row>
    <row r="348" ht="25.9" customHeight="1" spans="1:4">
      <c r="A348" s="143" t="s">
        <v>363</v>
      </c>
      <c r="B348" s="65"/>
      <c r="C348" s="64"/>
      <c r="D348" s="140"/>
    </row>
    <row r="349" ht="25.9" customHeight="1" spans="1:4">
      <c r="A349" s="141" t="s">
        <v>364</v>
      </c>
      <c r="B349" s="65">
        <v>898</v>
      </c>
      <c r="C349" s="64">
        <v>730</v>
      </c>
      <c r="D349" s="140">
        <f t="shared" si="7"/>
        <v>0.812917594654788</v>
      </c>
    </row>
    <row r="350" ht="25.9" customHeight="1" spans="1:4">
      <c r="A350" s="142" t="s">
        <v>365</v>
      </c>
      <c r="B350" s="65">
        <v>898</v>
      </c>
      <c r="C350" s="64">
        <v>730</v>
      </c>
      <c r="D350" s="140">
        <f t="shared" si="7"/>
        <v>0.812917594654788</v>
      </c>
    </row>
    <row r="351" ht="25.9" customHeight="1" spans="1:4">
      <c r="A351" s="143" t="s">
        <v>97</v>
      </c>
      <c r="B351" s="65">
        <v>552</v>
      </c>
      <c r="C351" s="64">
        <v>488</v>
      </c>
      <c r="D351" s="140">
        <f t="shared" si="7"/>
        <v>0.884057971014493</v>
      </c>
    </row>
    <row r="352" ht="25.9" customHeight="1" spans="1:4">
      <c r="A352" s="143" t="s">
        <v>98</v>
      </c>
      <c r="B352" s="65">
        <v>15</v>
      </c>
      <c r="C352" s="64">
        <v>13</v>
      </c>
      <c r="D352" s="140">
        <f t="shared" si="7"/>
        <v>0.866666666666667</v>
      </c>
    </row>
    <row r="353" ht="25.9" customHeight="1" spans="1:4">
      <c r="A353" s="143" t="s">
        <v>366</v>
      </c>
      <c r="B353" s="65">
        <v>259</v>
      </c>
      <c r="C353" s="64">
        <v>167</v>
      </c>
      <c r="D353" s="140">
        <f t="shared" si="7"/>
        <v>0.644787644787645</v>
      </c>
    </row>
    <row r="354" ht="25.9" customHeight="1" spans="1:4">
      <c r="A354" s="143" t="s">
        <v>367</v>
      </c>
      <c r="B354" s="65">
        <v>5</v>
      </c>
      <c r="C354" s="64">
        <v>5</v>
      </c>
      <c r="D354" s="140">
        <f t="shared" si="7"/>
        <v>1</v>
      </c>
    </row>
    <row r="355" ht="25.9" customHeight="1" spans="1:4">
      <c r="A355" s="143" t="s">
        <v>103</v>
      </c>
      <c r="B355" s="65">
        <v>67</v>
      </c>
      <c r="C355" s="64">
        <v>57</v>
      </c>
      <c r="D355" s="140">
        <f t="shared" si="7"/>
        <v>0.850746268656716</v>
      </c>
    </row>
    <row r="356" ht="25.9" customHeight="1" spans="1:4">
      <c r="A356" s="141" t="s">
        <v>368</v>
      </c>
      <c r="B356" s="65">
        <v>7544</v>
      </c>
      <c r="C356" s="64">
        <v>3225</v>
      </c>
      <c r="D356" s="140">
        <f t="shared" si="7"/>
        <v>0.427492046659597</v>
      </c>
    </row>
    <row r="357" ht="25.9" customHeight="1" spans="1:4">
      <c r="A357" s="142" t="s">
        <v>369</v>
      </c>
      <c r="B357" s="65">
        <v>7544</v>
      </c>
      <c r="C357" s="64">
        <v>3225</v>
      </c>
      <c r="D357" s="140">
        <f t="shared" si="7"/>
        <v>0.427492046659597</v>
      </c>
    </row>
    <row r="358" ht="25.9" customHeight="1" spans="1:4">
      <c r="A358" s="143" t="s">
        <v>370</v>
      </c>
      <c r="B358" s="65">
        <v>36</v>
      </c>
      <c r="C358" s="64">
        <v>12</v>
      </c>
      <c r="D358" s="140">
        <f t="shared" si="7"/>
        <v>0.333333333333333</v>
      </c>
    </row>
    <row r="359" ht="25.9" customHeight="1" spans="1:4">
      <c r="A359" s="143" t="s">
        <v>371</v>
      </c>
      <c r="B359" s="65">
        <v>79</v>
      </c>
      <c r="C359" s="64">
        <v>79</v>
      </c>
      <c r="D359" s="140">
        <f t="shared" si="7"/>
        <v>1</v>
      </c>
    </row>
    <row r="360" ht="25.9" customHeight="1" spans="1:4">
      <c r="A360" s="143" t="s">
        <v>372</v>
      </c>
      <c r="B360" s="65">
        <v>2200</v>
      </c>
      <c r="C360" s="64">
        <v>682</v>
      </c>
      <c r="D360" s="140">
        <f t="shared" si="7"/>
        <v>0.31</v>
      </c>
    </row>
    <row r="361" ht="25.9" customHeight="1" spans="1:4">
      <c r="A361" s="143" t="s">
        <v>373</v>
      </c>
      <c r="B361" s="65">
        <v>5229</v>
      </c>
      <c r="C361" s="64">
        <v>2452</v>
      </c>
      <c r="D361" s="140">
        <f t="shared" si="7"/>
        <v>0.468923312296806</v>
      </c>
    </row>
    <row r="362" ht="25.9" customHeight="1" spans="1:4">
      <c r="A362" s="141" t="s">
        <v>374</v>
      </c>
      <c r="B362" s="65">
        <v>1204</v>
      </c>
      <c r="C362" s="64">
        <v>1204</v>
      </c>
      <c r="D362" s="140">
        <f t="shared" si="7"/>
        <v>1</v>
      </c>
    </row>
    <row r="363" ht="25.9" customHeight="1" spans="1:4">
      <c r="A363" s="142" t="s">
        <v>375</v>
      </c>
      <c r="B363" s="65">
        <v>1204</v>
      </c>
      <c r="C363" s="64">
        <v>1204</v>
      </c>
      <c r="D363" s="140">
        <f t="shared" si="7"/>
        <v>1</v>
      </c>
    </row>
    <row r="364" ht="25.9" customHeight="1" spans="1:4">
      <c r="A364" s="143" t="s">
        <v>376</v>
      </c>
      <c r="B364" s="65">
        <v>1204</v>
      </c>
      <c r="C364" s="64">
        <v>1204</v>
      </c>
      <c r="D364" s="140">
        <f t="shared" si="7"/>
        <v>1</v>
      </c>
    </row>
    <row r="365" ht="25.9" customHeight="1" spans="1:4">
      <c r="A365" s="141" t="s">
        <v>377</v>
      </c>
      <c r="B365" s="65">
        <v>2663</v>
      </c>
      <c r="C365" s="64">
        <v>2360</v>
      </c>
      <c r="D365" s="140">
        <f t="shared" si="7"/>
        <v>0.886218550506947</v>
      </c>
    </row>
    <row r="366" ht="25.9" customHeight="1" spans="1:4">
      <c r="A366" s="142" t="s">
        <v>378</v>
      </c>
      <c r="B366" s="65">
        <v>1177</v>
      </c>
      <c r="C366" s="64">
        <v>978</v>
      </c>
      <c r="D366" s="140">
        <f t="shared" si="7"/>
        <v>0.830926083262532</v>
      </c>
    </row>
    <row r="367" ht="25.9" customHeight="1" spans="1:4">
      <c r="A367" s="143" t="s">
        <v>97</v>
      </c>
      <c r="B367" s="65">
        <v>819</v>
      </c>
      <c r="C367" s="64">
        <v>746</v>
      </c>
      <c r="D367" s="140">
        <f t="shared" si="7"/>
        <v>0.910866910866911</v>
      </c>
    </row>
    <row r="368" ht="25.9" customHeight="1" spans="1:4">
      <c r="A368" s="143" t="s">
        <v>98</v>
      </c>
      <c r="B368" s="65">
        <v>79</v>
      </c>
      <c r="C368" s="64">
        <v>43</v>
      </c>
      <c r="D368" s="140">
        <f t="shared" si="7"/>
        <v>0.544303797468354</v>
      </c>
    </row>
    <row r="369" ht="25.9" customHeight="1" spans="1:4">
      <c r="A369" s="143" t="s">
        <v>127</v>
      </c>
      <c r="B369" s="65">
        <v>56</v>
      </c>
      <c r="C369" s="64">
        <v>28</v>
      </c>
      <c r="D369" s="140">
        <f t="shared" si="7"/>
        <v>0.5</v>
      </c>
    </row>
    <row r="370" ht="25.9" customHeight="1" spans="1:4">
      <c r="A370" s="143" t="s">
        <v>379</v>
      </c>
      <c r="B370" s="65">
        <v>10</v>
      </c>
      <c r="C370" s="64"/>
      <c r="D370" s="140">
        <f t="shared" si="7"/>
        <v>0</v>
      </c>
    </row>
    <row r="371" ht="25.9" customHeight="1" spans="1:4">
      <c r="A371" s="143" t="s">
        <v>380</v>
      </c>
      <c r="B371" s="65">
        <v>123</v>
      </c>
      <c r="C371" s="64">
        <v>74</v>
      </c>
      <c r="D371" s="140">
        <f t="shared" si="7"/>
        <v>0.601626016260163</v>
      </c>
    </row>
    <row r="372" ht="25.9" customHeight="1" spans="1:4">
      <c r="A372" s="143" t="s">
        <v>381</v>
      </c>
      <c r="B372" s="65"/>
      <c r="C372" s="64"/>
      <c r="D372" s="140"/>
    </row>
    <row r="373" ht="25.9" customHeight="1" spans="1:4">
      <c r="A373" s="143" t="s">
        <v>103</v>
      </c>
      <c r="B373" s="65">
        <v>16</v>
      </c>
      <c r="C373" s="64">
        <v>13</v>
      </c>
      <c r="D373" s="140">
        <f t="shared" si="7"/>
        <v>0.8125</v>
      </c>
    </row>
    <row r="374" ht="25.9" customHeight="1" spans="1:4">
      <c r="A374" s="143" t="s">
        <v>382</v>
      </c>
      <c r="B374" s="65">
        <v>74</v>
      </c>
      <c r="C374" s="64">
        <v>74</v>
      </c>
      <c r="D374" s="140">
        <f t="shared" si="7"/>
        <v>1</v>
      </c>
    </row>
    <row r="375" ht="25.9" customHeight="1" spans="1:4">
      <c r="A375" s="142" t="s">
        <v>383</v>
      </c>
      <c r="B375" s="65">
        <v>1370</v>
      </c>
      <c r="C375" s="64">
        <v>1279</v>
      </c>
      <c r="D375" s="140">
        <f t="shared" si="7"/>
        <v>0.933576642335766</v>
      </c>
    </row>
    <row r="376" ht="25.9" customHeight="1" spans="1:4">
      <c r="A376" s="143" t="s">
        <v>97</v>
      </c>
      <c r="B376" s="65">
        <v>58</v>
      </c>
      <c r="C376" s="64">
        <v>44</v>
      </c>
      <c r="D376" s="140">
        <f t="shared" si="7"/>
        <v>0.758620689655172</v>
      </c>
    </row>
    <row r="377" ht="25.9" customHeight="1" spans="1:4">
      <c r="A377" s="143" t="s">
        <v>384</v>
      </c>
      <c r="B377" s="65">
        <v>188</v>
      </c>
      <c r="C377" s="64">
        <v>128</v>
      </c>
      <c r="D377" s="140">
        <f t="shared" si="7"/>
        <v>0.680851063829787</v>
      </c>
    </row>
    <row r="378" ht="25.9" customHeight="1" spans="1:4">
      <c r="A378" s="143" t="s">
        <v>385</v>
      </c>
      <c r="B378" s="65">
        <v>1124</v>
      </c>
      <c r="C378" s="64">
        <v>1107</v>
      </c>
      <c r="D378" s="140">
        <f t="shared" si="7"/>
        <v>0.984875444839858</v>
      </c>
    </row>
    <row r="379" ht="25.9" customHeight="1" spans="1:4">
      <c r="A379" s="142" t="s">
        <v>386</v>
      </c>
      <c r="B379" s="65">
        <v>10</v>
      </c>
      <c r="C379" s="64"/>
      <c r="D379" s="140">
        <f t="shared" si="7"/>
        <v>0</v>
      </c>
    </row>
    <row r="380" ht="25.9" customHeight="1" spans="1:4">
      <c r="A380" s="143" t="s">
        <v>387</v>
      </c>
      <c r="B380" s="65">
        <v>10</v>
      </c>
      <c r="C380" s="64"/>
      <c r="D380" s="140">
        <f t="shared" si="7"/>
        <v>0</v>
      </c>
    </row>
    <row r="381" ht="25.9" customHeight="1" spans="1:4">
      <c r="A381" s="142" t="s">
        <v>388</v>
      </c>
      <c r="B381" s="65">
        <v>75</v>
      </c>
      <c r="C381" s="64">
        <v>97</v>
      </c>
      <c r="D381" s="140">
        <f t="shared" si="7"/>
        <v>1.29333333333333</v>
      </c>
    </row>
    <row r="382" ht="25.9" customHeight="1" spans="1:4">
      <c r="A382" s="143" t="s">
        <v>389</v>
      </c>
      <c r="B382" s="65">
        <v>75</v>
      </c>
      <c r="C382" s="64">
        <v>97</v>
      </c>
      <c r="D382" s="140">
        <f t="shared" si="7"/>
        <v>1.29333333333333</v>
      </c>
    </row>
    <row r="383" ht="25.9" customHeight="1" spans="1:4">
      <c r="A383" s="142" t="s">
        <v>390</v>
      </c>
      <c r="B383" s="65">
        <v>31</v>
      </c>
      <c r="C383" s="64">
        <v>6</v>
      </c>
      <c r="D383" s="140">
        <f t="shared" si="7"/>
        <v>0.193548387096774</v>
      </c>
    </row>
    <row r="384" ht="25.9" customHeight="1" spans="1:4">
      <c r="A384" s="143" t="s">
        <v>390</v>
      </c>
      <c r="B384" s="65">
        <v>31</v>
      </c>
      <c r="C384" s="64">
        <v>6</v>
      </c>
      <c r="D384" s="140">
        <f t="shared" si="7"/>
        <v>0.193548387096774</v>
      </c>
    </row>
    <row r="385" ht="25.9" customHeight="1" spans="1:4">
      <c r="A385" s="141" t="s">
        <v>391</v>
      </c>
      <c r="B385" s="65"/>
      <c r="C385" s="64"/>
      <c r="D385" s="140"/>
    </row>
    <row r="386" ht="25.9" customHeight="1" spans="1:4">
      <c r="A386" s="141" t="s">
        <v>392</v>
      </c>
      <c r="B386" s="65">
        <v>14801</v>
      </c>
      <c r="C386" s="64">
        <v>10869</v>
      </c>
      <c r="D386" s="140">
        <f t="shared" si="7"/>
        <v>0.734342274170664</v>
      </c>
    </row>
    <row r="387" ht="25.9" customHeight="1" spans="1:4">
      <c r="A387" s="142" t="s">
        <v>393</v>
      </c>
      <c r="B387" s="65">
        <v>14801</v>
      </c>
      <c r="C387" s="64">
        <v>10869</v>
      </c>
      <c r="D387" s="140">
        <f t="shared" si="7"/>
        <v>0.734342274170664</v>
      </c>
    </row>
    <row r="388" ht="25.9" customHeight="1" spans="1:4">
      <c r="A388" s="143" t="s">
        <v>393</v>
      </c>
      <c r="B388" s="65">
        <v>14801</v>
      </c>
      <c r="C388" s="64">
        <v>10869</v>
      </c>
      <c r="D388" s="140">
        <f t="shared" si="7"/>
        <v>0.734342274170664</v>
      </c>
    </row>
    <row r="389" ht="25.9" customHeight="1" spans="1:4">
      <c r="A389" s="141" t="s">
        <v>394</v>
      </c>
      <c r="B389" s="65"/>
      <c r="C389" s="64"/>
      <c r="D389" s="140"/>
    </row>
    <row r="390" ht="25.9" customHeight="1" spans="1:4">
      <c r="A390" s="142" t="s">
        <v>395</v>
      </c>
      <c r="B390" s="65"/>
      <c r="C390" s="64"/>
      <c r="D390" s="140"/>
    </row>
    <row r="391" ht="25.9" customHeight="1" spans="1:4">
      <c r="A391" s="143" t="s">
        <v>396</v>
      </c>
      <c r="B391" s="65"/>
      <c r="C391" s="64"/>
      <c r="D391" s="140"/>
    </row>
    <row r="392" ht="25.9" customHeight="1" spans="1:4">
      <c r="A392" s="141" t="s">
        <v>397</v>
      </c>
      <c r="B392" s="65">
        <v>2815</v>
      </c>
      <c r="C392" s="64">
        <v>635</v>
      </c>
      <c r="D392" s="140">
        <f t="shared" si="7"/>
        <v>0.225577264653641</v>
      </c>
    </row>
    <row r="393" ht="25.9" customHeight="1" spans="1:4">
      <c r="A393" s="142" t="s">
        <v>398</v>
      </c>
      <c r="B393" s="65">
        <v>2815</v>
      </c>
      <c r="C393" s="64">
        <v>635</v>
      </c>
      <c r="D393" s="140">
        <f t="shared" si="7"/>
        <v>0.225577264653641</v>
      </c>
    </row>
    <row r="394" ht="25.9" customHeight="1" spans="1:4">
      <c r="A394" s="143" t="s">
        <v>399</v>
      </c>
      <c r="B394" s="65">
        <v>2815</v>
      </c>
      <c r="C394" s="64">
        <v>635</v>
      </c>
      <c r="D394" s="140">
        <f t="shared" si="7"/>
        <v>0.225577264653641</v>
      </c>
    </row>
    <row r="395" ht="25.9" customHeight="1" spans="1:4">
      <c r="A395" s="141" t="s">
        <v>400</v>
      </c>
      <c r="B395" s="65">
        <v>6</v>
      </c>
      <c r="C395" s="64">
        <v>5</v>
      </c>
      <c r="D395" s="140">
        <f t="shared" si="7"/>
        <v>0.833333333333333</v>
      </c>
    </row>
    <row r="396" ht="25.9" customHeight="1" spans="1:4">
      <c r="A396" s="142" t="s">
        <v>401</v>
      </c>
      <c r="B396" s="65">
        <v>6</v>
      </c>
      <c r="C396" s="64">
        <v>5</v>
      </c>
      <c r="D396" s="140">
        <f t="shared" si="7"/>
        <v>0.833333333333333</v>
      </c>
    </row>
    <row r="397" ht="25.9" customHeight="1" spans="1:4">
      <c r="A397" s="144" t="s">
        <v>401</v>
      </c>
      <c r="B397" s="70">
        <v>6</v>
      </c>
      <c r="C397" s="69">
        <v>5</v>
      </c>
      <c r="D397" s="145">
        <f t="shared" si="7"/>
        <v>0.833333333333333</v>
      </c>
    </row>
    <row r="398" ht="49.15" customHeight="1" spans="1:4">
      <c r="A398" s="146" t="s">
        <v>402</v>
      </c>
      <c r="B398" s="146"/>
      <c r="C398" s="146"/>
      <c r="D398" s="146"/>
    </row>
  </sheetData>
  <autoFilter ref="A4:HV398">
    <extLst/>
  </autoFilter>
  <mergeCells count="2">
    <mergeCell ref="A2:D2"/>
    <mergeCell ref="A398:D398"/>
  </mergeCells>
  <printOptions horizontalCentered="1"/>
  <pageMargins left="0.751388888888889" right="0.751388888888889" top="0.550694444444444" bottom="0.830555555555555" header="0.5" footer="0.5"/>
  <pageSetup paperSize="9" scale="83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view="pageBreakPreview" zoomScaleNormal="100" workbookViewId="0">
      <selection activeCell="D7" sqref="D7"/>
    </sheetView>
  </sheetViews>
  <sheetFormatPr defaultColWidth="9.14285714285714" defaultRowHeight="14.25" outlineLevelCol="3"/>
  <cols>
    <col min="1" max="1" width="33.7142857142857" style="114" customWidth="1"/>
    <col min="2" max="2" width="12.7142857142857" style="114" customWidth="1"/>
    <col min="3" max="3" width="33.7142857142857" style="114" customWidth="1"/>
    <col min="4" max="4" width="12.7142857142857" style="114" customWidth="1"/>
    <col min="5" max="16384" width="9.14285714285714" style="74"/>
  </cols>
  <sheetData>
    <row r="1" spans="1:4">
      <c r="A1" s="7" t="s">
        <v>403</v>
      </c>
      <c r="B1" s="7"/>
      <c r="C1" s="57"/>
      <c r="D1" s="57"/>
    </row>
    <row r="2" ht="21" spans="1:4">
      <c r="A2" s="115" t="s">
        <v>404</v>
      </c>
      <c r="B2" s="115"/>
      <c r="C2" s="115"/>
      <c r="D2" s="115"/>
    </row>
    <row r="3" ht="18" customHeight="1" spans="1:4">
      <c r="A3" s="116"/>
      <c r="B3" s="116"/>
      <c r="C3" s="116"/>
      <c r="D3" s="11" t="s">
        <v>6</v>
      </c>
    </row>
    <row r="4" ht="24" customHeight="1" spans="1:4">
      <c r="A4" s="117" t="s">
        <v>7</v>
      </c>
      <c r="B4" s="118" t="s">
        <v>405</v>
      </c>
      <c r="C4" s="118" t="s">
        <v>7</v>
      </c>
      <c r="D4" s="119" t="s">
        <v>405</v>
      </c>
    </row>
    <row r="5" ht="24" customHeight="1" spans="1:4">
      <c r="A5" s="107" t="s">
        <v>9</v>
      </c>
      <c r="B5" s="120">
        <f>B6+B7</f>
        <v>92674</v>
      </c>
      <c r="C5" s="107" t="s">
        <v>10</v>
      </c>
      <c r="D5" s="121">
        <v>385040</v>
      </c>
    </row>
    <row r="6" ht="24" customHeight="1" spans="1:4">
      <c r="A6" s="122" t="s">
        <v>11</v>
      </c>
      <c r="B6" s="123">
        <v>53060</v>
      </c>
      <c r="C6" s="124" t="s">
        <v>406</v>
      </c>
      <c r="D6" s="121">
        <v>5085</v>
      </c>
    </row>
    <row r="7" ht="24" customHeight="1" spans="1:4">
      <c r="A7" s="122" t="s">
        <v>13</v>
      </c>
      <c r="B7" s="123">
        <v>39614</v>
      </c>
      <c r="C7" s="124" t="s">
        <v>407</v>
      </c>
      <c r="D7" s="121">
        <v>3850</v>
      </c>
    </row>
    <row r="8" ht="24" customHeight="1" spans="1:4">
      <c r="A8" s="107" t="s">
        <v>14</v>
      </c>
      <c r="B8" s="123">
        <f>B9+B10+B11</f>
        <v>156471</v>
      </c>
      <c r="C8" s="107" t="s">
        <v>15</v>
      </c>
      <c r="D8" s="121"/>
    </row>
    <row r="9" ht="24" customHeight="1" spans="1:4">
      <c r="A9" s="122" t="s">
        <v>16</v>
      </c>
      <c r="B9" s="123">
        <v>4516</v>
      </c>
      <c r="C9" s="125" t="s">
        <v>17</v>
      </c>
      <c r="D9" s="121"/>
    </row>
    <row r="10" ht="24" customHeight="1" spans="1:4">
      <c r="A10" s="122" t="s">
        <v>18</v>
      </c>
      <c r="B10" s="123">
        <f>101676+43442</f>
        <v>145118</v>
      </c>
      <c r="C10" s="125" t="s">
        <v>19</v>
      </c>
      <c r="D10" s="121"/>
    </row>
    <row r="11" ht="24" customHeight="1" spans="1:4">
      <c r="A11" s="122" t="s">
        <v>20</v>
      </c>
      <c r="B11" s="123">
        <v>6837</v>
      </c>
      <c r="C11" s="125" t="s">
        <v>21</v>
      </c>
      <c r="D11" s="121"/>
    </row>
    <row r="12" ht="24" customHeight="1" spans="1:4">
      <c r="A12" s="107" t="s">
        <v>22</v>
      </c>
      <c r="B12" s="123"/>
      <c r="C12" s="107" t="s">
        <v>23</v>
      </c>
      <c r="D12" s="121">
        <v>45241</v>
      </c>
    </row>
    <row r="13" ht="24" customHeight="1" spans="1:4">
      <c r="A13" s="122" t="s">
        <v>24</v>
      </c>
      <c r="B13" s="123"/>
      <c r="C13" s="125" t="s">
        <v>25</v>
      </c>
      <c r="D13" s="121">
        <v>36523</v>
      </c>
    </row>
    <row r="14" ht="24" customHeight="1" spans="1:4">
      <c r="A14" s="122" t="s">
        <v>26</v>
      </c>
      <c r="B14" s="123"/>
      <c r="C14" s="125" t="s">
        <v>27</v>
      </c>
      <c r="D14" s="121">
        <v>8718</v>
      </c>
    </row>
    <row r="15" ht="24" customHeight="1" spans="1:4">
      <c r="A15" s="107" t="s">
        <v>28</v>
      </c>
      <c r="B15" s="123">
        <v>65294.6309</v>
      </c>
      <c r="C15" s="107" t="s">
        <v>408</v>
      </c>
      <c r="D15" s="121"/>
    </row>
    <row r="16" ht="24" customHeight="1" spans="1:4">
      <c r="A16" s="107" t="s">
        <v>30</v>
      </c>
      <c r="B16" s="123">
        <v>111523</v>
      </c>
      <c r="C16" s="107" t="s">
        <v>409</v>
      </c>
      <c r="D16" s="121"/>
    </row>
    <row r="17" ht="24" customHeight="1" spans="1:4">
      <c r="A17" s="122" t="s">
        <v>32</v>
      </c>
      <c r="B17" s="123">
        <v>111523</v>
      </c>
      <c r="C17" s="107" t="s">
        <v>410</v>
      </c>
      <c r="D17" s="121"/>
    </row>
    <row r="18" ht="24" customHeight="1" spans="1:4">
      <c r="A18" s="122" t="s">
        <v>34</v>
      </c>
      <c r="B18" s="126"/>
      <c r="C18" s="127" t="s">
        <v>411</v>
      </c>
      <c r="D18" s="121"/>
    </row>
    <row r="19" ht="24" customHeight="1" spans="1:4">
      <c r="A19" s="122" t="s">
        <v>36</v>
      </c>
      <c r="B19" s="123"/>
      <c r="C19" s="127"/>
      <c r="D19" s="128"/>
    </row>
    <row r="20" ht="24" customHeight="1" spans="1:4">
      <c r="A20" s="107" t="s">
        <v>38</v>
      </c>
      <c r="B20" s="123">
        <v>2000</v>
      </c>
      <c r="C20" s="107"/>
      <c r="D20" s="128"/>
    </row>
    <row r="21" ht="24" customHeight="1" spans="1:4">
      <c r="A21" s="108" t="s">
        <v>40</v>
      </c>
      <c r="B21" s="123">
        <v>2000</v>
      </c>
      <c r="C21" s="127"/>
      <c r="D21" s="121"/>
    </row>
    <row r="22" ht="24" customHeight="1" spans="1:4">
      <c r="A22" s="108" t="s">
        <v>41</v>
      </c>
      <c r="B22" s="123"/>
      <c r="C22" s="129"/>
      <c r="D22" s="121"/>
    </row>
    <row r="23" ht="24" customHeight="1" spans="1:4">
      <c r="A23" s="108" t="s">
        <v>42</v>
      </c>
      <c r="B23" s="123"/>
      <c r="C23" s="127"/>
      <c r="D23" s="121"/>
    </row>
    <row r="24" ht="24" customHeight="1" spans="1:4">
      <c r="A24" s="107" t="s">
        <v>43</v>
      </c>
      <c r="B24" s="123"/>
      <c r="C24" s="127"/>
      <c r="D24" s="130"/>
    </row>
    <row r="25" ht="24" customHeight="1" spans="1:4">
      <c r="A25" s="107" t="s">
        <v>45</v>
      </c>
      <c r="B25" s="123">
        <v>2318</v>
      </c>
      <c r="C25" s="127"/>
      <c r="D25" s="130"/>
    </row>
    <row r="26" ht="24" customHeight="1" spans="1:4">
      <c r="A26" s="131" t="s">
        <v>47</v>
      </c>
      <c r="B26" s="132">
        <f>B25+B16+B15+B8+B5+B20</f>
        <v>430280.6309</v>
      </c>
      <c r="C26" s="133" t="s">
        <v>48</v>
      </c>
      <c r="D26" s="134">
        <f>D12+D5</f>
        <v>430281</v>
      </c>
    </row>
    <row r="27" ht="24" customHeight="1" spans="1:4">
      <c r="A27" s="85"/>
      <c r="B27" s="85"/>
      <c r="C27" s="85"/>
      <c r="D27" s="85"/>
    </row>
  </sheetData>
  <mergeCells count="2">
    <mergeCell ref="A2:D2"/>
    <mergeCell ref="A27:D27"/>
  </mergeCells>
  <printOptions horizontalCentered="1"/>
  <pageMargins left="0.554861111111111" right="0.554861111111111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view="pageBreakPreview" zoomScaleNormal="100" topLeftCell="A28" workbookViewId="0">
      <selection activeCell="E52" sqref="E52"/>
    </sheetView>
  </sheetViews>
  <sheetFormatPr defaultColWidth="9.14285714285714" defaultRowHeight="14.25" outlineLevelCol="5"/>
  <cols>
    <col min="1" max="1" width="34" style="7" customWidth="1"/>
    <col min="2" max="3" width="12.7142857142857" style="57" customWidth="1"/>
    <col min="4" max="5" width="12.7142857142857" style="23" customWidth="1"/>
    <col min="6" max="6" width="9.14285714285714" style="74" hidden="1" customWidth="1"/>
    <col min="7" max="16384" width="9.14285714285714" style="74"/>
  </cols>
  <sheetData>
    <row r="1" spans="1:1">
      <c r="A1" s="7" t="s">
        <v>412</v>
      </c>
    </row>
    <row r="2" ht="21" spans="1:5">
      <c r="A2" s="75" t="s">
        <v>413</v>
      </c>
      <c r="B2" s="76"/>
      <c r="C2" s="76"/>
      <c r="D2" s="76"/>
      <c r="E2" s="76"/>
    </row>
    <row r="3" ht="13.5" spans="1:5">
      <c r="A3" s="26"/>
      <c r="B3" s="59"/>
      <c r="C3" s="77"/>
      <c r="D3" s="78"/>
      <c r="E3" s="11" t="s">
        <v>6</v>
      </c>
    </row>
    <row r="4" s="73" customFormat="1" ht="48" customHeight="1" spans="1:5">
      <c r="A4" s="79" t="s">
        <v>7</v>
      </c>
      <c r="B4" s="61" t="s">
        <v>414</v>
      </c>
      <c r="C4" s="61" t="s">
        <v>415</v>
      </c>
      <c r="D4" s="61" t="s">
        <v>416</v>
      </c>
      <c r="E4" s="80" t="s">
        <v>417</v>
      </c>
    </row>
    <row r="5" ht="20.1" customHeight="1" spans="1:6">
      <c r="A5" s="81" t="s">
        <v>9</v>
      </c>
      <c r="B5" s="82">
        <f>B6+B22</f>
        <v>79900</v>
      </c>
      <c r="C5" s="82">
        <f>C6+C22</f>
        <v>85022</v>
      </c>
      <c r="D5" s="83">
        <f>C5*1.09</f>
        <v>92673.98</v>
      </c>
      <c r="E5" s="84">
        <f t="shared" ref="E5:E7" si="0">(D5-C5)/C5</f>
        <v>0.0900000000000001</v>
      </c>
      <c r="F5" s="74">
        <v>1.12000050966451</v>
      </c>
    </row>
    <row r="6" ht="20.1" customHeight="1" spans="1:6">
      <c r="A6" s="85" t="s">
        <v>55</v>
      </c>
      <c r="B6" s="86">
        <v>44880</v>
      </c>
      <c r="C6" s="87">
        <v>46956</v>
      </c>
      <c r="D6" s="88">
        <f>C6*1.13</f>
        <v>53060.28</v>
      </c>
      <c r="E6" s="84">
        <f t="shared" si="0"/>
        <v>0.13</v>
      </c>
      <c r="F6" s="74">
        <v>1.24999442971413</v>
      </c>
    </row>
    <row r="7" ht="20.1" customHeight="1" spans="1:6">
      <c r="A7" s="89" t="s">
        <v>56</v>
      </c>
      <c r="B7" s="90">
        <v>15525</v>
      </c>
      <c r="C7" s="91">
        <v>15370</v>
      </c>
      <c r="D7" s="92">
        <v>17483</v>
      </c>
      <c r="E7" s="93">
        <f t="shared" si="0"/>
        <v>0.137475601821731</v>
      </c>
      <c r="F7" s="74">
        <v>1.47003745318352</v>
      </c>
    </row>
    <row r="8" ht="20.1" customHeight="1" spans="1:6">
      <c r="A8" s="89" t="s">
        <v>57</v>
      </c>
      <c r="B8" s="94">
        <v>7200</v>
      </c>
      <c r="C8" s="91">
        <v>6911</v>
      </c>
      <c r="D8" s="92"/>
      <c r="E8" s="93"/>
      <c r="F8" s="74">
        <v>1.44421150710459</v>
      </c>
    </row>
    <row r="9" ht="20.1" customHeight="1" spans="1:6">
      <c r="A9" s="89" t="s">
        <v>58</v>
      </c>
      <c r="B9" s="94">
        <v>2532</v>
      </c>
      <c r="C9" s="91">
        <v>2395</v>
      </c>
      <c r="D9" s="92">
        <v>2682</v>
      </c>
      <c r="E9" s="93">
        <f t="shared" ref="E9:E20" si="1">(D9-C9)/C9</f>
        <v>0.119832985386221</v>
      </c>
      <c r="F9" s="74">
        <v>1.23973727422003</v>
      </c>
    </row>
    <row r="10" ht="20.1" customHeight="1" spans="1:6">
      <c r="A10" s="89" t="s">
        <v>59</v>
      </c>
      <c r="B10" s="94">
        <v>1388</v>
      </c>
      <c r="C10" s="91">
        <v>1336</v>
      </c>
      <c r="D10" s="92">
        <v>1496</v>
      </c>
      <c r="E10" s="93">
        <f t="shared" si="1"/>
        <v>0.119760479041916</v>
      </c>
      <c r="F10" s="74">
        <v>1.26634768740032</v>
      </c>
    </row>
    <row r="11" ht="20.1" customHeight="1" spans="1:6">
      <c r="A11" s="89" t="s">
        <v>60</v>
      </c>
      <c r="B11" s="94">
        <v>50</v>
      </c>
      <c r="C11" s="91">
        <v>31</v>
      </c>
      <c r="D11" s="92">
        <v>35</v>
      </c>
      <c r="E11" s="93">
        <f t="shared" si="1"/>
        <v>0.129032258064516</v>
      </c>
      <c r="F11" s="74">
        <v>1.27272727272727</v>
      </c>
    </row>
    <row r="12" ht="20.1" customHeight="1" spans="1:6">
      <c r="A12" s="89" t="s">
        <v>61</v>
      </c>
      <c r="B12" s="94">
        <v>3741</v>
      </c>
      <c r="C12" s="91">
        <v>3610</v>
      </c>
      <c r="D12" s="92">
        <v>4115</v>
      </c>
      <c r="E12" s="93">
        <f t="shared" si="1"/>
        <v>0.1398891966759</v>
      </c>
      <c r="F12" s="74">
        <v>1.25</v>
      </c>
    </row>
    <row r="13" ht="20.1" customHeight="1" spans="1:6">
      <c r="A13" s="89" t="s">
        <v>62</v>
      </c>
      <c r="B13" s="94">
        <v>3099</v>
      </c>
      <c r="C13" s="91">
        <v>4681</v>
      </c>
      <c r="D13" s="92">
        <v>5150</v>
      </c>
      <c r="E13" s="93">
        <f t="shared" si="1"/>
        <v>0.100192266609699</v>
      </c>
      <c r="F13" s="74">
        <v>1.19498688429029</v>
      </c>
    </row>
    <row r="14" ht="20.1" customHeight="1" spans="1:6">
      <c r="A14" s="89" t="s">
        <v>63</v>
      </c>
      <c r="B14" s="94">
        <v>1301</v>
      </c>
      <c r="C14" s="91">
        <v>1242</v>
      </c>
      <c r="D14" s="92">
        <v>1391</v>
      </c>
      <c r="E14" s="93">
        <f t="shared" si="1"/>
        <v>0.119967793880837</v>
      </c>
      <c r="F14" s="74">
        <v>1.24979591836735</v>
      </c>
    </row>
    <row r="15" ht="20.1" customHeight="1" spans="1:6">
      <c r="A15" s="89" t="s">
        <v>64</v>
      </c>
      <c r="B15" s="94">
        <v>895</v>
      </c>
      <c r="C15" s="91">
        <v>1626</v>
      </c>
      <c r="D15" s="92">
        <v>1789</v>
      </c>
      <c r="E15" s="93">
        <f t="shared" si="1"/>
        <v>0.100246002460025</v>
      </c>
      <c r="F15" s="74">
        <v>1.19982698961938</v>
      </c>
    </row>
    <row r="16" ht="20.1" customHeight="1" spans="1:6">
      <c r="A16" s="89" t="s">
        <v>65</v>
      </c>
      <c r="B16" s="94">
        <v>6264</v>
      </c>
      <c r="C16" s="91">
        <v>6206</v>
      </c>
      <c r="D16" s="92">
        <v>6827</v>
      </c>
      <c r="E16" s="93">
        <f t="shared" si="1"/>
        <v>0.100064453754431</v>
      </c>
      <c r="F16" s="74">
        <v>1.06110177734548</v>
      </c>
    </row>
    <row r="17" ht="20.1" customHeight="1" spans="1:6">
      <c r="A17" s="89" t="s">
        <v>66</v>
      </c>
      <c r="B17" s="94">
        <v>1405</v>
      </c>
      <c r="C17" s="91">
        <v>1361</v>
      </c>
      <c r="D17" s="92">
        <v>1551</v>
      </c>
      <c r="E17" s="93">
        <f t="shared" si="1"/>
        <v>0.139603232916973</v>
      </c>
      <c r="F17" s="74">
        <v>1.25</v>
      </c>
    </row>
    <row r="18" ht="20.1" customHeight="1" spans="1:6">
      <c r="A18" s="89" t="s">
        <v>67</v>
      </c>
      <c r="B18" s="94">
        <v>823</v>
      </c>
      <c r="C18" s="91">
        <v>1246</v>
      </c>
      <c r="D18" s="92">
        <v>1433</v>
      </c>
      <c r="E18" s="93">
        <f t="shared" si="1"/>
        <v>0.15008025682183</v>
      </c>
      <c r="F18" s="74">
        <v>1.24416796267496</v>
      </c>
    </row>
    <row r="19" ht="20.1" customHeight="1" spans="1:6">
      <c r="A19" s="89" t="s">
        <v>68</v>
      </c>
      <c r="B19" s="94">
        <v>7804</v>
      </c>
      <c r="C19" s="91">
        <v>7799</v>
      </c>
      <c r="D19" s="92">
        <v>9047</v>
      </c>
      <c r="E19" s="93">
        <f t="shared" si="1"/>
        <v>0.160020515450699</v>
      </c>
      <c r="F19" s="74">
        <v>1.29993451211526</v>
      </c>
    </row>
    <row r="20" ht="20.1" customHeight="1" spans="1:6">
      <c r="A20" s="89" t="s">
        <v>69</v>
      </c>
      <c r="B20" s="94">
        <v>53</v>
      </c>
      <c r="C20" s="91">
        <v>53</v>
      </c>
      <c r="D20" s="92">
        <v>61</v>
      </c>
      <c r="E20" s="93">
        <f t="shared" si="1"/>
        <v>0.150943396226415</v>
      </c>
      <c r="F20" s="74">
        <v>1.33333333333333</v>
      </c>
    </row>
    <row r="21" ht="20.1" customHeight="1" spans="1:5">
      <c r="A21" s="89" t="s">
        <v>70</v>
      </c>
      <c r="B21" s="94"/>
      <c r="C21" s="91"/>
      <c r="D21" s="92"/>
      <c r="E21" s="93"/>
    </row>
    <row r="22" ht="20.1" customHeight="1" spans="1:6">
      <c r="A22" s="95" t="s">
        <v>71</v>
      </c>
      <c r="B22" s="96">
        <v>35020</v>
      </c>
      <c r="C22" s="87">
        <v>38066</v>
      </c>
      <c r="D22" s="88">
        <f>D5-D6</f>
        <v>39613.7</v>
      </c>
      <c r="E22" s="84">
        <f t="shared" ref="E22:E27" si="2">(D22-C22)/C22</f>
        <v>0.040658330268481</v>
      </c>
      <c r="F22" s="74">
        <v>0.946372239747634</v>
      </c>
    </row>
    <row r="23" ht="20.1" customHeight="1" spans="1:6">
      <c r="A23" s="89" t="s">
        <v>72</v>
      </c>
      <c r="B23" s="94">
        <v>2977</v>
      </c>
      <c r="C23" s="91">
        <v>2887</v>
      </c>
      <c r="D23" s="92">
        <f>C23*1.04</f>
        <v>3002.48</v>
      </c>
      <c r="E23" s="93">
        <v>0.040658330268481</v>
      </c>
      <c r="F23" s="74">
        <v>1.00355871886121</v>
      </c>
    </row>
    <row r="24" ht="20.1" customHeight="1" spans="1:6">
      <c r="A24" s="89" t="s">
        <v>73</v>
      </c>
      <c r="B24" s="94">
        <v>1547</v>
      </c>
      <c r="C24" s="91">
        <v>1546</v>
      </c>
      <c r="D24" s="92">
        <v>1627</v>
      </c>
      <c r="E24" s="93">
        <f t="shared" si="2"/>
        <v>0.0523932729624838</v>
      </c>
      <c r="F24" s="74">
        <v>1.003125</v>
      </c>
    </row>
    <row r="25" ht="20.1" customHeight="1" spans="1:6">
      <c r="A25" s="89" t="s">
        <v>74</v>
      </c>
      <c r="B25" s="94">
        <v>731</v>
      </c>
      <c r="C25" s="91">
        <v>677</v>
      </c>
      <c r="D25" s="92">
        <v>700</v>
      </c>
      <c r="E25" s="93">
        <f t="shared" si="2"/>
        <v>0.03397341211226</v>
      </c>
      <c r="F25" s="74">
        <v>1.00284090909091</v>
      </c>
    </row>
    <row r="26" ht="20.1" customHeight="1" spans="1:6">
      <c r="A26" s="89" t="s">
        <v>75</v>
      </c>
      <c r="B26" s="94">
        <v>20</v>
      </c>
      <c r="C26" s="91">
        <v>22</v>
      </c>
      <c r="D26" s="92">
        <v>25</v>
      </c>
      <c r="E26" s="93">
        <f t="shared" si="2"/>
        <v>0.136363636363636</v>
      </c>
      <c r="F26" s="74">
        <v>1.05</v>
      </c>
    </row>
    <row r="27" ht="20.1" customHeight="1" spans="1:6">
      <c r="A27" s="89" t="s">
        <v>76</v>
      </c>
      <c r="B27" s="90">
        <v>679</v>
      </c>
      <c r="C27" s="91">
        <v>642</v>
      </c>
      <c r="D27" s="92">
        <v>650</v>
      </c>
      <c r="E27" s="93">
        <f t="shared" si="2"/>
        <v>0.0124610591900312</v>
      </c>
      <c r="F27" s="74">
        <v>1.00411522633745</v>
      </c>
    </row>
    <row r="28" ht="20.1" customHeight="1" spans="1:6">
      <c r="A28" s="97" t="s">
        <v>77</v>
      </c>
      <c r="B28" s="90">
        <v>2908</v>
      </c>
      <c r="C28" s="91">
        <v>2804</v>
      </c>
      <c r="D28" s="92">
        <v>2804</v>
      </c>
      <c r="E28" s="93">
        <f t="shared" ref="E28:E30" si="3">(D28-C28)/C28</f>
        <v>0</v>
      </c>
      <c r="F28" s="74">
        <v>1.00331235508447</v>
      </c>
    </row>
    <row r="29" ht="20.1" customHeight="1" spans="1:6">
      <c r="A29" s="89" t="s">
        <v>78</v>
      </c>
      <c r="B29" s="90">
        <v>2815</v>
      </c>
      <c r="C29" s="91">
        <v>3113</v>
      </c>
      <c r="D29" s="92">
        <v>3113</v>
      </c>
      <c r="E29" s="93">
        <f t="shared" si="3"/>
        <v>0</v>
      </c>
      <c r="F29" s="74">
        <v>1.00331235508447</v>
      </c>
    </row>
    <row r="30" ht="20.1" customHeight="1" spans="1:6">
      <c r="A30" s="89" t="s">
        <v>79</v>
      </c>
      <c r="B30" s="90">
        <v>22231</v>
      </c>
      <c r="C30" s="91">
        <v>28167</v>
      </c>
      <c r="D30" s="92">
        <v>30694.22</v>
      </c>
      <c r="E30" s="93">
        <f t="shared" si="3"/>
        <v>0.0897227251748498</v>
      </c>
      <c r="F30" s="74">
        <v>0.90463948107424</v>
      </c>
    </row>
    <row r="31" ht="20.1" customHeight="1" spans="1:5">
      <c r="A31" s="89" t="s">
        <v>80</v>
      </c>
      <c r="B31" s="90">
        <v>101</v>
      </c>
      <c r="C31" s="91">
        <v>101</v>
      </c>
      <c r="D31" s="92"/>
      <c r="E31" s="93"/>
    </row>
    <row r="32" ht="20.1" customHeight="1" spans="1:6">
      <c r="A32" s="89" t="s">
        <v>81</v>
      </c>
      <c r="B32" s="90">
        <v>3988</v>
      </c>
      <c r="C32" s="91">
        <v>994</v>
      </c>
      <c r="D32" s="92"/>
      <c r="E32" s="93"/>
      <c r="F32" s="74">
        <v>-0.0945179584120983</v>
      </c>
    </row>
    <row r="33" customFormat="1" ht="20.1" customHeight="1" spans="1:6">
      <c r="A33" s="85" t="s">
        <v>82</v>
      </c>
      <c r="B33" s="98">
        <v>285612</v>
      </c>
      <c r="C33" s="98">
        <f>C34+C39+C40+C44+C49</f>
        <v>302072.6622</v>
      </c>
      <c r="D33" s="99">
        <f>D34+D39+D49+D40+D44</f>
        <v>337606.6309</v>
      </c>
      <c r="E33" s="100">
        <f t="shared" ref="E33:E37" si="4">(D33-C33)/C33</f>
        <v>0.117633844920641</v>
      </c>
      <c r="F33" s="74"/>
    </row>
    <row r="34" customFormat="1" ht="20.1" customHeight="1" spans="1:6">
      <c r="A34" s="85" t="s">
        <v>83</v>
      </c>
      <c r="B34" s="98">
        <v>111636</v>
      </c>
      <c r="C34" s="98">
        <f>C35+C36+C37</f>
        <v>202076.8</v>
      </c>
      <c r="D34" s="99">
        <v>156471</v>
      </c>
      <c r="E34" s="100">
        <f t="shared" si="4"/>
        <v>-0.225685481955375</v>
      </c>
      <c r="F34" s="74"/>
    </row>
    <row r="35" customFormat="1" ht="20.1" customHeight="1" spans="1:6">
      <c r="A35" s="101" t="s">
        <v>16</v>
      </c>
      <c r="B35" s="102">
        <v>4516</v>
      </c>
      <c r="C35" s="103">
        <v>4516</v>
      </c>
      <c r="D35" s="104">
        <v>4516</v>
      </c>
      <c r="E35" s="105">
        <f t="shared" si="4"/>
        <v>0</v>
      </c>
      <c r="F35" s="74"/>
    </row>
    <row r="36" customFormat="1" ht="20.1" customHeight="1" spans="1:6">
      <c r="A36" s="101" t="s">
        <v>18</v>
      </c>
      <c r="B36" s="102">
        <v>103134</v>
      </c>
      <c r="C36" s="103">
        <v>179292.8</v>
      </c>
      <c r="D36" s="104">
        <v>145118</v>
      </c>
      <c r="E36" s="105">
        <f t="shared" si="4"/>
        <v>-0.190608881115137</v>
      </c>
      <c r="F36" s="74"/>
    </row>
    <row r="37" customFormat="1" ht="20.1" customHeight="1" spans="1:6">
      <c r="A37" s="101" t="s">
        <v>20</v>
      </c>
      <c r="B37" s="102">
        <v>3986</v>
      </c>
      <c r="C37" s="103">
        <v>18268</v>
      </c>
      <c r="D37" s="104">
        <v>6837</v>
      </c>
      <c r="E37" s="105">
        <f t="shared" si="4"/>
        <v>-0.625738997153492</v>
      </c>
      <c r="F37" s="74"/>
    </row>
    <row r="38" customFormat="1" ht="20.1" customHeight="1" spans="1:6">
      <c r="A38" s="85" t="s">
        <v>84</v>
      </c>
      <c r="B38" s="102"/>
      <c r="C38" s="103"/>
      <c r="D38" s="104"/>
      <c r="E38" s="105"/>
      <c r="F38" s="74"/>
    </row>
    <row r="39" customFormat="1" ht="20.1" customHeight="1" spans="1:6">
      <c r="A39" s="85" t="s">
        <v>85</v>
      </c>
      <c r="B39" s="98">
        <v>37804</v>
      </c>
      <c r="C39" s="106">
        <v>37804</v>
      </c>
      <c r="D39" s="99">
        <v>65294.6309</v>
      </c>
      <c r="E39" s="100">
        <f t="shared" ref="E39:E41" si="5">(D39-C39)/C39</f>
        <v>0.727188416569675</v>
      </c>
      <c r="F39" s="74"/>
    </row>
    <row r="40" customFormat="1" ht="20.1" customHeight="1" spans="1:6">
      <c r="A40" s="85" t="s">
        <v>86</v>
      </c>
      <c r="B40" s="98">
        <v>129161</v>
      </c>
      <c r="C40" s="106">
        <v>55180.8622</v>
      </c>
      <c r="D40" s="99">
        <v>111523</v>
      </c>
      <c r="E40" s="100">
        <f t="shared" si="5"/>
        <v>1.02104489770006</v>
      </c>
      <c r="F40" s="74"/>
    </row>
    <row r="41" customFormat="1" ht="20.1" customHeight="1" spans="1:6">
      <c r="A41" s="101" t="s">
        <v>32</v>
      </c>
      <c r="B41" s="102">
        <v>129057</v>
      </c>
      <c r="C41" s="103">
        <v>4306.8622</v>
      </c>
      <c r="D41" s="104">
        <v>111523</v>
      </c>
      <c r="E41" s="105">
        <f t="shared" si="5"/>
        <v>24.8942577730952</v>
      </c>
      <c r="F41" s="74"/>
    </row>
    <row r="42" customFormat="1" ht="20.1" customHeight="1" spans="1:6">
      <c r="A42" s="101" t="s">
        <v>34</v>
      </c>
      <c r="B42" s="102">
        <v>95</v>
      </c>
      <c r="C42" s="103">
        <v>98</v>
      </c>
      <c r="D42" s="104"/>
      <c r="E42" s="105"/>
      <c r="F42" s="74"/>
    </row>
    <row r="43" customFormat="1" ht="20.1" customHeight="1" spans="1:6">
      <c r="A43" s="101" t="s">
        <v>36</v>
      </c>
      <c r="B43" s="102">
        <v>9</v>
      </c>
      <c r="C43" s="103">
        <v>50776</v>
      </c>
      <c r="D43" s="104"/>
      <c r="E43" s="105"/>
      <c r="F43" s="74"/>
    </row>
    <row r="44" customFormat="1" ht="20.1" customHeight="1" spans="1:6">
      <c r="A44" s="107" t="s">
        <v>87</v>
      </c>
      <c r="B44" s="98">
        <v>6200</v>
      </c>
      <c r="C44" s="106">
        <v>6200</v>
      </c>
      <c r="D44" s="99">
        <v>2000</v>
      </c>
      <c r="E44" s="100">
        <f>(D44-C44)/C44</f>
        <v>-0.67741935483871</v>
      </c>
      <c r="F44" s="74"/>
    </row>
    <row r="45" customFormat="1" ht="20.1" customHeight="1" spans="1:6">
      <c r="A45" s="108" t="s">
        <v>40</v>
      </c>
      <c r="B45" s="102">
        <v>6200</v>
      </c>
      <c r="C45" s="103">
        <v>6200</v>
      </c>
      <c r="D45" s="104">
        <v>2000</v>
      </c>
      <c r="E45" s="105">
        <f>(D45-C45)/C45</f>
        <v>-0.67741935483871</v>
      </c>
      <c r="F45" s="74"/>
    </row>
    <row r="46" customFormat="1" ht="20.1" customHeight="1" spans="1:6">
      <c r="A46" s="108" t="s">
        <v>41</v>
      </c>
      <c r="B46" s="102"/>
      <c r="C46" s="102"/>
      <c r="D46" s="104"/>
      <c r="E46" s="105"/>
      <c r="F46" s="74"/>
    </row>
    <row r="47" customFormat="1" ht="20.1" customHeight="1" spans="1:6">
      <c r="A47" s="108" t="s">
        <v>42</v>
      </c>
      <c r="B47" s="102"/>
      <c r="C47" s="102"/>
      <c r="D47" s="104"/>
      <c r="E47" s="105"/>
      <c r="F47" s="74"/>
    </row>
    <row r="48" customFormat="1" ht="20.1" customHeight="1" spans="1:6">
      <c r="A48" s="85" t="s">
        <v>88</v>
      </c>
      <c r="B48" s="102"/>
      <c r="C48" s="102"/>
      <c r="D48" s="104"/>
      <c r="E48" s="105"/>
      <c r="F48" s="74"/>
    </row>
    <row r="49" customFormat="1" ht="20.1" customHeight="1" spans="1:6">
      <c r="A49" s="85" t="s">
        <v>89</v>
      </c>
      <c r="B49" s="98">
        <v>811</v>
      </c>
      <c r="C49" s="98">
        <v>811</v>
      </c>
      <c r="D49" s="99">
        <v>2318</v>
      </c>
      <c r="E49" s="100">
        <f>(D49-C49)/C49</f>
        <v>1.85819975339088</v>
      </c>
      <c r="F49" s="74"/>
    </row>
    <row r="50" customFormat="1" ht="20.1" customHeight="1" spans="1:6">
      <c r="A50" s="109" t="s">
        <v>47</v>
      </c>
      <c r="B50" s="110">
        <v>365512</v>
      </c>
      <c r="C50" s="110">
        <f>C33+C5</f>
        <v>387094.6622</v>
      </c>
      <c r="D50" s="111">
        <f>D33+D5</f>
        <v>430280.6109</v>
      </c>
      <c r="E50" s="112">
        <f>(D50-C50)/C50</f>
        <v>0.111564309501346</v>
      </c>
      <c r="F50" s="74"/>
    </row>
    <row r="51" s="74" customFormat="1" ht="36.95" customHeight="1" spans="1:5">
      <c r="A51" s="113" t="s">
        <v>418</v>
      </c>
      <c r="B51" s="113"/>
      <c r="C51" s="113"/>
      <c r="D51" s="113"/>
      <c r="E51" s="113"/>
    </row>
  </sheetData>
  <mergeCells count="2">
    <mergeCell ref="A2:E2"/>
    <mergeCell ref="A51:E51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9"/>
  <sheetViews>
    <sheetView view="pageBreakPreview" zoomScaleNormal="100" workbookViewId="0">
      <pane ySplit="4" topLeftCell="A120" activePane="bottomLeft" state="frozen"/>
      <selection/>
      <selection pane="bottomLeft" activeCell="A137" sqref="$A137:$XFD137"/>
    </sheetView>
  </sheetViews>
  <sheetFormatPr defaultColWidth="9" defaultRowHeight="12.75" outlineLevelCol="2"/>
  <cols>
    <col min="1" max="1" width="47" style="1" customWidth="1"/>
    <col min="2" max="2" width="19.1428571428571" style="1" customWidth="1"/>
    <col min="3" max="3" width="18" style="1" customWidth="1"/>
    <col min="4" max="251" width="9.14285714285714" style="1"/>
    <col min="252" max="16384" width="9" style="5"/>
  </cols>
  <sheetData>
    <row r="1" ht="14.25" spans="1:3">
      <c r="A1" s="7" t="s">
        <v>419</v>
      </c>
      <c r="B1" s="57"/>
      <c r="C1" s="57"/>
    </row>
    <row r="2" ht="48" customHeight="1" spans="1:3">
      <c r="A2" s="58" t="s">
        <v>420</v>
      </c>
      <c r="B2" s="58"/>
      <c r="C2" s="58"/>
    </row>
    <row r="3" ht="19.9" customHeight="1" spans="1:3">
      <c r="A3" s="26"/>
      <c r="B3" s="59"/>
      <c r="C3" s="11" t="s">
        <v>6</v>
      </c>
    </row>
    <row r="4" s="56" customFormat="1" ht="28.15" customHeight="1" spans="1:3">
      <c r="A4" s="60" t="s">
        <v>93</v>
      </c>
      <c r="B4" s="61" t="s">
        <v>421</v>
      </c>
      <c r="C4" s="62" t="s">
        <v>416</v>
      </c>
    </row>
    <row r="5" s="56" customFormat="1" ht="28.15" customHeight="1" spans="1:3">
      <c r="A5" s="63" t="s">
        <v>94</v>
      </c>
      <c r="B5" s="64">
        <v>325270.720131</v>
      </c>
      <c r="C5" s="65">
        <v>385040</v>
      </c>
    </row>
    <row r="6" ht="25.9" customHeight="1" spans="1:3">
      <c r="A6" s="19" t="s">
        <v>95</v>
      </c>
      <c r="B6" s="64">
        <v>37136</v>
      </c>
      <c r="C6" s="65">
        <f>45138+24-5-600</f>
        <v>44557</v>
      </c>
    </row>
    <row r="7" ht="25.9" customHeight="1" spans="1:3">
      <c r="A7" s="66" t="s">
        <v>96</v>
      </c>
      <c r="B7" s="64">
        <v>960</v>
      </c>
      <c r="C7" s="65">
        <v>1060</v>
      </c>
    </row>
    <row r="8" ht="25.9" customHeight="1" spans="1:3">
      <c r="A8" s="67" t="s">
        <v>97</v>
      </c>
      <c r="B8" s="64">
        <v>709</v>
      </c>
      <c r="C8" s="65">
        <v>697</v>
      </c>
    </row>
    <row r="9" ht="25.9" customHeight="1" spans="1:3">
      <c r="A9" s="67" t="s">
        <v>98</v>
      </c>
      <c r="B9" s="64">
        <v>9</v>
      </c>
      <c r="C9" s="65">
        <v>35</v>
      </c>
    </row>
    <row r="10" ht="25.9" customHeight="1" spans="1:3">
      <c r="A10" s="67" t="s">
        <v>99</v>
      </c>
      <c r="B10" s="64">
        <v>65</v>
      </c>
      <c r="C10" s="65">
        <v>65</v>
      </c>
    </row>
    <row r="11" ht="25.9" customHeight="1" spans="1:3">
      <c r="A11" s="67" t="s">
        <v>100</v>
      </c>
      <c r="B11" s="64">
        <v>20</v>
      </c>
      <c r="C11" s="65">
        <v>25</v>
      </c>
    </row>
    <row r="12" ht="25.9" customHeight="1" spans="1:3">
      <c r="A12" s="67" t="s">
        <v>101</v>
      </c>
      <c r="B12" s="64">
        <v>40</v>
      </c>
      <c r="C12" s="65">
        <v>45</v>
      </c>
    </row>
    <row r="13" ht="25.9" customHeight="1" spans="1:3">
      <c r="A13" s="67" t="s">
        <v>102</v>
      </c>
      <c r="B13" s="64">
        <v>45</v>
      </c>
      <c r="C13" s="65">
        <v>48</v>
      </c>
    </row>
    <row r="14" ht="25.9" customHeight="1" spans="1:3">
      <c r="A14" s="67" t="s">
        <v>103</v>
      </c>
      <c r="B14" s="64">
        <v>33</v>
      </c>
      <c r="C14" s="65">
        <v>11</v>
      </c>
    </row>
    <row r="15" ht="25.9" customHeight="1" spans="1:3">
      <c r="A15" s="67" t="s">
        <v>104</v>
      </c>
      <c r="B15" s="64">
        <v>39</v>
      </c>
      <c r="C15" s="65">
        <v>134</v>
      </c>
    </row>
    <row r="16" ht="25.9" customHeight="1" spans="1:3">
      <c r="A16" s="66" t="s">
        <v>105</v>
      </c>
      <c r="B16" s="64">
        <v>696</v>
      </c>
      <c r="C16" s="65">
        <v>648</v>
      </c>
    </row>
    <row r="17" ht="25.9" customHeight="1" spans="1:3">
      <c r="A17" s="67" t="s">
        <v>97</v>
      </c>
      <c r="B17" s="64">
        <v>555</v>
      </c>
      <c r="C17" s="65">
        <v>616</v>
      </c>
    </row>
    <row r="18" ht="25.9" customHeight="1" spans="1:3">
      <c r="A18" s="67" t="s">
        <v>106</v>
      </c>
      <c r="B18" s="64">
        <v>44</v>
      </c>
      <c r="C18" s="65"/>
    </row>
    <row r="19" ht="25.9" customHeight="1" spans="1:3">
      <c r="A19" s="67" t="s">
        <v>422</v>
      </c>
      <c r="B19" s="64"/>
      <c r="C19" s="65"/>
    </row>
    <row r="20" ht="25.9" customHeight="1" spans="1:3">
      <c r="A20" s="67" t="s">
        <v>103</v>
      </c>
      <c r="B20" s="64">
        <v>33</v>
      </c>
      <c r="C20" s="65">
        <v>32</v>
      </c>
    </row>
    <row r="21" ht="25.9" customHeight="1" spans="1:3">
      <c r="A21" s="67" t="s">
        <v>107</v>
      </c>
      <c r="B21" s="64">
        <v>64</v>
      </c>
      <c r="C21" s="65"/>
    </row>
    <row r="22" ht="25.9" customHeight="1" spans="1:3">
      <c r="A22" s="66" t="s">
        <v>108</v>
      </c>
      <c r="B22" s="64">
        <v>11626</v>
      </c>
      <c r="C22" s="65">
        <v>11151</v>
      </c>
    </row>
    <row r="23" ht="25.9" customHeight="1" spans="1:3">
      <c r="A23" s="67" t="s">
        <v>97</v>
      </c>
      <c r="B23" s="64">
        <v>7186</v>
      </c>
      <c r="C23" s="65">
        <v>6617</v>
      </c>
    </row>
    <row r="24" ht="25.9" customHeight="1" spans="1:3">
      <c r="A24" s="67" t="s">
        <v>98</v>
      </c>
      <c r="B24" s="64">
        <v>371</v>
      </c>
      <c r="C24" s="65">
        <v>114</v>
      </c>
    </row>
    <row r="25" ht="25.9" customHeight="1" spans="1:3">
      <c r="A25" s="67" t="s">
        <v>423</v>
      </c>
      <c r="B25" s="64"/>
      <c r="C25" s="65"/>
    </row>
    <row r="26" ht="25.9" customHeight="1" spans="1:3">
      <c r="A26" s="67" t="s">
        <v>103</v>
      </c>
      <c r="B26" s="64">
        <v>3547</v>
      </c>
      <c r="C26" s="65">
        <v>3319</v>
      </c>
    </row>
    <row r="27" ht="25.9" customHeight="1" spans="1:3">
      <c r="A27" s="67" t="s">
        <v>109</v>
      </c>
      <c r="B27" s="64">
        <v>522</v>
      </c>
      <c r="C27" s="65">
        <v>1101</v>
      </c>
    </row>
    <row r="28" ht="25.9" customHeight="1" spans="1:3">
      <c r="A28" s="66" t="s">
        <v>110</v>
      </c>
      <c r="B28" s="64">
        <v>1220</v>
      </c>
      <c r="C28" s="65">
        <v>4074</v>
      </c>
    </row>
    <row r="29" ht="25.9" customHeight="1" spans="1:3">
      <c r="A29" s="67" t="s">
        <v>97</v>
      </c>
      <c r="B29" s="64">
        <v>501</v>
      </c>
      <c r="C29" s="65">
        <v>543</v>
      </c>
    </row>
    <row r="30" ht="25.9" customHeight="1" spans="1:3">
      <c r="A30" s="67" t="s">
        <v>103</v>
      </c>
      <c r="B30" s="64">
        <v>200</v>
      </c>
      <c r="C30" s="65">
        <v>183</v>
      </c>
    </row>
    <row r="31" ht="25.9" customHeight="1" spans="1:3">
      <c r="A31" s="67" t="s">
        <v>111</v>
      </c>
      <c r="B31" s="64">
        <v>519</v>
      </c>
      <c r="C31" s="65">
        <v>3347</v>
      </c>
    </row>
    <row r="32" ht="25.9" customHeight="1" spans="1:3">
      <c r="A32" s="66" t="s">
        <v>112</v>
      </c>
      <c r="B32" s="64">
        <v>614</v>
      </c>
      <c r="C32" s="65">
        <v>770</v>
      </c>
    </row>
    <row r="33" ht="25.9" customHeight="1" spans="1:3">
      <c r="A33" s="67" t="s">
        <v>97</v>
      </c>
      <c r="B33" s="64">
        <v>241</v>
      </c>
      <c r="C33" s="65">
        <v>255</v>
      </c>
    </row>
    <row r="34" ht="25.9" customHeight="1" spans="1:3">
      <c r="A34" s="67" t="s">
        <v>113</v>
      </c>
      <c r="B34" s="64">
        <v>23</v>
      </c>
      <c r="C34" s="65">
        <v>36</v>
      </c>
    </row>
    <row r="35" ht="24" customHeight="1" spans="1:3">
      <c r="A35" s="67" t="s">
        <v>103</v>
      </c>
      <c r="B35" s="64">
        <v>125</v>
      </c>
      <c r="C35" s="65">
        <v>126</v>
      </c>
    </row>
    <row r="36" ht="25.9" customHeight="1" spans="1:3">
      <c r="A36" s="67" t="s">
        <v>114</v>
      </c>
      <c r="B36" s="64">
        <v>225</v>
      </c>
      <c r="C36" s="65">
        <v>353</v>
      </c>
    </row>
    <row r="37" ht="25.9" customHeight="1" spans="1:3">
      <c r="A37" s="66" t="s">
        <v>115</v>
      </c>
      <c r="B37" s="64">
        <v>2552</v>
      </c>
      <c r="C37" s="65">
        <v>3526</v>
      </c>
    </row>
    <row r="38" ht="25.9" customHeight="1" spans="1:3">
      <c r="A38" s="67" t="s">
        <v>97</v>
      </c>
      <c r="B38" s="64">
        <v>1339</v>
      </c>
      <c r="C38" s="65">
        <v>1378</v>
      </c>
    </row>
    <row r="39" ht="25.9" customHeight="1" spans="1:3">
      <c r="A39" s="67" t="s">
        <v>98</v>
      </c>
      <c r="B39" s="64">
        <v>5</v>
      </c>
      <c r="C39" s="65"/>
    </row>
    <row r="40" ht="25.9" customHeight="1" spans="1:3">
      <c r="A40" s="67" t="s">
        <v>116</v>
      </c>
      <c r="B40" s="64">
        <v>46</v>
      </c>
      <c r="C40" s="65">
        <v>175</v>
      </c>
    </row>
    <row r="41" ht="25.9" customHeight="1" spans="1:3">
      <c r="A41" s="67" t="s">
        <v>117</v>
      </c>
      <c r="B41" s="64">
        <v>217</v>
      </c>
      <c r="C41" s="65">
        <v>471</v>
      </c>
    </row>
    <row r="42" ht="25.9" customHeight="1" spans="1:3">
      <c r="A42" s="67" t="s">
        <v>118</v>
      </c>
      <c r="B42" s="64">
        <v>5</v>
      </c>
      <c r="C42" s="65">
        <v>19</v>
      </c>
    </row>
    <row r="43" ht="25.9" customHeight="1" spans="1:3">
      <c r="A43" s="67" t="s">
        <v>119</v>
      </c>
      <c r="B43" s="64">
        <v>71</v>
      </c>
      <c r="C43" s="65">
        <v>390</v>
      </c>
    </row>
    <row r="44" ht="25.9" customHeight="1" spans="1:3">
      <c r="A44" s="67" t="s">
        <v>120</v>
      </c>
      <c r="B44" s="64">
        <v>479</v>
      </c>
      <c r="C44" s="65"/>
    </row>
    <row r="45" ht="25.9" customHeight="1" spans="1:3">
      <c r="A45" s="67" t="s">
        <v>103</v>
      </c>
      <c r="B45" s="64">
        <v>264</v>
      </c>
      <c r="C45" s="65">
        <v>280</v>
      </c>
    </row>
    <row r="46" ht="25.9" customHeight="1" spans="1:3">
      <c r="A46" s="67" t="s">
        <v>121</v>
      </c>
      <c r="B46" s="64">
        <v>126</v>
      </c>
      <c r="C46" s="65">
        <v>813</v>
      </c>
    </row>
    <row r="47" ht="25.9" customHeight="1" spans="1:3">
      <c r="A47" s="66" t="s">
        <v>122</v>
      </c>
      <c r="B47" s="64">
        <v>2900</v>
      </c>
      <c r="C47" s="65">
        <v>4114</v>
      </c>
    </row>
    <row r="48" ht="25.9" customHeight="1" spans="1:3">
      <c r="A48" s="67" t="s">
        <v>123</v>
      </c>
      <c r="B48" s="64">
        <v>2900</v>
      </c>
      <c r="C48" s="65">
        <v>4114</v>
      </c>
    </row>
    <row r="49" ht="25.9" customHeight="1" spans="1:3">
      <c r="A49" s="66" t="s">
        <v>124</v>
      </c>
      <c r="B49" s="64">
        <v>575</v>
      </c>
      <c r="C49" s="65">
        <v>692</v>
      </c>
    </row>
    <row r="50" ht="25.9" customHeight="1" spans="1:3">
      <c r="A50" s="67" t="s">
        <v>97</v>
      </c>
      <c r="B50" s="64">
        <v>419</v>
      </c>
      <c r="C50" s="65">
        <v>444</v>
      </c>
    </row>
    <row r="51" ht="25.9" customHeight="1" spans="1:3">
      <c r="A51" s="67" t="s">
        <v>125</v>
      </c>
      <c r="B51" s="64">
        <v>78</v>
      </c>
      <c r="C51" s="65">
        <v>201</v>
      </c>
    </row>
    <row r="52" ht="25.9" customHeight="1" spans="1:3">
      <c r="A52" s="67" t="s">
        <v>119</v>
      </c>
      <c r="B52" s="64">
        <v>37</v>
      </c>
      <c r="C52" s="65"/>
    </row>
    <row r="53" ht="25.9" customHeight="1" spans="1:3">
      <c r="A53" s="67" t="s">
        <v>103</v>
      </c>
      <c r="B53" s="64">
        <v>41</v>
      </c>
      <c r="C53" s="65">
        <v>47</v>
      </c>
    </row>
    <row r="54" ht="25.9" customHeight="1" spans="1:3">
      <c r="A54" s="66" t="s">
        <v>126</v>
      </c>
      <c r="B54" s="64">
        <v>2244</v>
      </c>
      <c r="C54" s="65">
        <v>2619</v>
      </c>
    </row>
    <row r="55" ht="25.9" customHeight="1" spans="1:3">
      <c r="A55" s="67" t="s">
        <v>97</v>
      </c>
      <c r="B55" s="64">
        <v>1616</v>
      </c>
      <c r="C55" s="65">
        <v>1662</v>
      </c>
    </row>
    <row r="56" ht="25.9" customHeight="1" spans="1:3">
      <c r="A56" s="67" t="s">
        <v>127</v>
      </c>
      <c r="B56" s="64">
        <v>12</v>
      </c>
      <c r="C56" s="65">
        <v>6</v>
      </c>
    </row>
    <row r="57" ht="25.9" customHeight="1" spans="1:3">
      <c r="A57" s="67" t="s">
        <v>128</v>
      </c>
      <c r="B57" s="64">
        <v>215</v>
      </c>
      <c r="C57" s="65">
        <v>250</v>
      </c>
    </row>
    <row r="58" ht="25.9" customHeight="1" spans="1:3">
      <c r="A58" s="67" t="s">
        <v>129</v>
      </c>
      <c r="B58" s="64">
        <v>58</v>
      </c>
      <c r="C58" s="65">
        <v>50</v>
      </c>
    </row>
    <row r="59" ht="25.9" customHeight="1" spans="1:3">
      <c r="A59" s="67" t="s">
        <v>103</v>
      </c>
      <c r="B59" s="64"/>
      <c r="C59" s="65">
        <v>26</v>
      </c>
    </row>
    <row r="60" ht="25.9" customHeight="1" spans="1:3">
      <c r="A60" s="67" t="s">
        <v>130</v>
      </c>
      <c r="B60" s="64">
        <v>343</v>
      </c>
      <c r="C60" s="65">
        <v>625</v>
      </c>
    </row>
    <row r="61" ht="25.9" customHeight="1" spans="1:3">
      <c r="A61" s="66" t="s">
        <v>131</v>
      </c>
      <c r="B61" s="64">
        <v>304</v>
      </c>
      <c r="C61" s="65">
        <v>82</v>
      </c>
    </row>
    <row r="62" ht="25.9" customHeight="1" spans="1:3">
      <c r="A62" s="67" t="s">
        <v>132</v>
      </c>
      <c r="B62" s="64">
        <v>28</v>
      </c>
      <c r="C62" s="65">
        <v>30</v>
      </c>
    </row>
    <row r="63" ht="25.9" customHeight="1" spans="1:3">
      <c r="A63" s="67" t="s">
        <v>133</v>
      </c>
      <c r="B63" s="64">
        <v>276</v>
      </c>
      <c r="C63" s="65">
        <v>52</v>
      </c>
    </row>
    <row r="64" ht="25.9" customHeight="1" spans="1:3">
      <c r="A64" s="66" t="s">
        <v>134</v>
      </c>
      <c r="B64" s="64">
        <v>20</v>
      </c>
      <c r="C64" s="65">
        <v>21</v>
      </c>
    </row>
    <row r="65" ht="25.9" customHeight="1" spans="1:3">
      <c r="A65" s="66" t="s">
        <v>424</v>
      </c>
      <c r="B65" s="64"/>
      <c r="C65" s="65">
        <v>19</v>
      </c>
    </row>
    <row r="66" ht="25.9" customHeight="1" spans="1:3">
      <c r="A66" s="67" t="s">
        <v>135</v>
      </c>
      <c r="B66" s="64">
        <v>20</v>
      </c>
      <c r="C66" s="65">
        <v>2</v>
      </c>
    </row>
    <row r="67" ht="25.9" customHeight="1" spans="1:3">
      <c r="A67" s="66" t="s">
        <v>136</v>
      </c>
      <c r="B67" s="64">
        <v>739</v>
      </c>
      <c r="C67" s="65">
        <v>610</v>
      </c>
    </row>
    <row r="68" ht="25.9" customHeight="1" spans="1:3">
      <c r="A68" s="67" t="s">
        <v>137</v>
      </c>
      <c r="B68" s="64">
        <v>672</v>
      </c>
      <c r="C68" s="65">
        <v>545</v>
      </c>
    </row>
    <row r="69" ht="25.9" customHeight="1" spans="1:3">
      <c r="A69" s="67" t="s">
        <v>138</v>
      </c>
      <c r="B69" s="64">
        <v>67</v>
      </c>
      <c r="C69" s="65">
        <v>65</v>
      </c>
    </row>
    <row r="70" ht="25.9" customHeight="1" spans="1:3">
      <c r="A70" s="66" t="s">
        <v>139</v>
      </c>
      <c r="B70" s="64">
        <v>697</v>
      </c>
      <c r="C70" s="65">
        <v>878</v>
      </c>
    </row>
    <row r="71" ht="25.9" customHeight="1" spans="1:3">
      <c r="A71" s="67" t="s">
        <v>97</v>
      </c>
      <c r="B71" s="64">
        <v>546</v>
      </c>
      <c r="C71" s="65">
        <v>561</v>
      </c>
    </row>
    <row r="72" ht="25.9" customHeight="1" spans="1:3">
      <c r="A72" s="67" t="s">
        <v>140</v>
      </c>
      <c r="B72" s="64">
        <v>77</v>
      </c>
      <c r="C72" s="65">
        <v>132</v>
      </c>
    </row>
    <row r="73" ht="25.9" customHeight="1" spans="1:3">
      <c r="A73" s="67" t="s">
        <v>103</v>
      </c>
      <c r="B73" s="64">
        <v>63</v>
      </c>
      <c r="C73" s="65">
        <v>75</v>
      </c>
    </row>
    <row r="74" ht="25.9" customHeight="1" spans="1:3">
      <c r="A74" s="67" t="s">
        <v>141</v>
      </c>
      <c r="B74" s="64">
        <v>11</v>
      </c>
      <c r="C74" s="65">
        <v>110</v>
      </c>
    </row>
    <row r="75" ht="25.9" customHeight="1" spans="1:3">
      <c r="A75" s="66" t="s">
        <v>142</v>
      </c>
      <c r="B75" s="64">
        <v>994</v>
      </c>
      <c r="C75" s="65">
        <v>1404</v>
      </c>
    </row>
    <row r="76" ht="25.9" customHeight="1" spans="1:3">
      <c r="A76" s="67" t="s">
        <v>97</v>
      </c>
      <c r="B76" s="64">
        <v>835</v>
      </c>
      <c r="C76" s="65">
        <v>1011</v>
      </c>
    </row>
    <row r="77" ht="25.9" customHeight="1" spans="1:3">
      <c r="A77" s="67" t="s">
        <v>425</v>
      </c>
      <c r="B77" s="64"/>
      <c r="C77" s="65">
        <v>9</v>
      </c>
    </row>
    <row r="78" ht="25.9" customHeight="1" spans="1:3">
      <c r="A78" s="67" t="s">
        <v>103</v>
      </c>
      <c r="B78" s="64">
        <v>97</v>
      </c>
      <c r="C78" s="65">
        <v>177</v>
      </c>
    </row>
    <row r="79" ht="25.9" customHeight="1" spans="1:3">
      <c r="A79" s="67" t="s">
        <v>143</v>
      </c>
      <c r="B79" s="64">
        <v>62</v>
      </c>
      <c r="C79" s="65">
        <v>207</v>
      </c>
    </row>
    <row r="80" ht="25.9" customHeight="1" spans="1:3">
      <c r="A80" s="66" t="s">
        <v>144</v>
      </c>
      <c r="B80" s="64">
        <v>1676</v>
      </c>
      <c r="C80" s="65">
        <v>1478</v>
      </c>
    </row>
    <row r="81" ht="25.9" customHeight="1" spans="1:3">
      <c r="A81" s="67" t="s">
        <v>97</v>
      </c>
      <c r="B81" s="64">
        <v>558</v>
      </c>
      <c r="C81" s="65">
        <v>542</v>
      </c>
    </row>
    <row r="82" ht="25.9" customHeight="1" spans="1:3">
      <c r="A82" s="67" t="s">
        <v>103</v>
      </c>
      <c r="B82" s="64">
        <v>123</v>
      </c>
      <c r="C82" s="65">
        <v>133</v>
      </c>
    </row>
    <row r="83" ht="25.9" customHeight="1" spans="1:3">
      <c r="A83" s="67" t="s">
        <v>145</v>
      </c>
      <c r="B83" s="64">
        <v>995</v>
      </c>
      <c r="C83" s="65">
        <v>803</v>
      </c>
    </row>
    <row r="84" ht="25.9" customHeight="1" spans="1:3">
      <c r="A84" s="66" t="s">
        <v>146</v>
      </c>
      <c r="B84" s="64">
        <v>1035</v>
      </c>
      <c r="C84" s="65">
        <v>700</v>
      </c>
    </row>
    <row r="85" ht="25.9" customHeight="1" spans="1:3">
      <c r="A85" s="67" t="s">
        <v>97</v>
      </c>
      <c r="B85" s="64">
        <v>290</v>
      </c>
      <c r="C85" s="65">
        <v>276</v>
      </c>
    </row>
    <row r="86" ht="25.9" customHeight="1" spans="1:3">
      <c r="A86" s="67" t="s">
        <v>103</v>
      </c>
      <c r="B86" s="64">
        <v>215</v>
      </c>
      <c r="C86" s="65">
        <v>245</v>
      </c>
    </row>
    <row r="87" ht="25.9" customHeight="1" spans="1:3">
      <c r="A87" s="67" t="s">
        <v>147</v>
      </c>
      <c r="B87" s="64">
        <v>530</v>
      </c>
      <c r="C87" s="65">
        <v>179</v>
      </c>
    </row>
    <row r="88" ht="25.9" customHeight="1" spans="1:3">
      <c r="A88" s="66" t="s">
        <v>148</v>
      </c>
      <c r="B88" s="64">
        <v>530</v>
      </c>
      <c r="C88" s="65">
        <v>544</v>
      </c>
    </row>
    <row r="89" ht="25.9" customHeight="1" spans="1:3">
      <c r="A89" s="67" t="s">
        <v>97</v>
      </c>
      <c r="B89" s="64">
        <v>450</v>
      </c>
      <c r="C89" s="65">
        <v>463</v>
      </c>
    </row>
    <row r="90" ht="25.9" customHeight="1" spans="1:3">
      <c r="A90" s="67" t="s">
        <v>149</v>
      </c>
      <c r="B90" s="64">
        <v>80</v>
      </c>
      <c r="C90" s="65">
        <v>81</v>
      </c>
    </row>
    <row r="91" ht="25.9" customHeight="1" spans="1:3">
      <c r="A91" s="66" t="s">
        <v>150</v>
      </c>
      <c r="B91" s="64">
        <v>1022</v>
      </c>
      <c r="C91" s="65">
        <v>1000</v>
      </c>
    </row>
    <row r="92" ht="25.9" customHeight="1" spans="1:3">
      <c r="A92" s="67" t="s">
        <v>97</v>
      </c>
      <c r="B92" s="64">
        <v>689</v>
      </c>
      <c r="C92" s="65">
        <v>714</v>
      </c>
    </row>
    <row r="93" ht="25.9" customHeight="1" spans="1:3">
      <c r="A93" s="67" t="s">
        <v>103</v>
      </c>
      <c r="B93" s="64">
        <v>68</v>
      </c>
      <c r="C93" s="65">
        <v>70</v>
      </c>
    </row>
    <row r="94" ht="25.9" customHeight="1" spans="1:3">
      <c r="A94" s="67" t="s">
        <v>150</v>
      </c>
      <c r="B94" s="64">
        <v>265</v>
      </c>
      <c r="C94" s="65">
        <v>216</v>
      </c>
    </row>
    <row r="95" ht="25.9" customHeight="1" spans="1:3">
      <c r="A95" s="66" t="s">
        <v>151</v>
      </c>
      <c r="B95" s="64">
        <v>2452</v>
      </c>
      <c r="C95" s="65">
        <v>2055</v>
      </c>
    </row>
    <row r="96" ht="25.9" customHeight="1" spans="1:3">
      <c r="A96" s="67" t="s">
        <v>97</v>
      </c>
      <c r="B96" s="64">
        <v>1594</v>
      </c>
      <c r="C96" s="65">
        <v>1608</v>
      </c>
    </row>
    <row r="97" ht="25.9" customHeight="1" spans="1:3">
      <c r="A97" s="67" t="s">
        <v>152</v>
      </c>
      <c r="B97" s="64">
        <v>36</v>
      </c>
      <c r="C97" s="65">
        <v>50</v>
      </c>
    </row>
    <row r="98" ht="25.9" customHeight="1" spans="1:3">
      <c r="A98" s="67" t="s">
        <v>153</v>
      </c>
      <c r="B98" s="64">
        <v>1</v>
      </c>
      <c r="C98" s="65"/>
    </row>
    <row r="99" ht="25.9" customHeight="1" spans="1:3">
      <c r="A99" s="67" t="s">
        <v>154</v>
      </c>
      <c r="B99" s="64">
        <v>8</v>
      </c>
      <c r="C99" s="65">
        <v>2</v>
      </c>
    </row>
    <row r="100" ht="25.9" customHeight="1" spans="1:3">
      <c r="A100" s="67" t="s">
        <v>426</v>
      </c>
      <c r="B100" s="64">
        <v>512</v>
      </c>
      <c r="C100" s="65">
        <v>2</v>
      </c>
    </row>
    <row r="101" ht="25.9" customHeight="1" spans="1:3">
      <c r="A101" s="67" t="s">
        <v>155</v>
      </c>
      <c r="B101" s="64"/>
      <c r="C101" s="65">
        <v>206</v>
      </c>
    </row>
    <row r="102" ht="25.9" customHeight="1" spans="1:3">
      <c r="A102" s="67" t="s">
        <v>103</v>
      </c>
      <c r="B102" s="64">
        <v>115</v>
      </c>
      <c r="C102" s="65">
        <v>118</v>
      </c>
    </row>
    <row r="103" ht="25.9" customHeight="1" spans="1:3">
      <c r="A103" s="67" t="s">
        <v>156</v>
      </c>
      <c r="B103" s="64">
        <v>186</v>
      </c>
      <c r="C103" s="65">
        <v>69</v>
      </c>
    </row>
    <row r="104" ht="25.9" customHeight="1" spans="1:3">
      <c r="A104" s="66" t="s">
        <v>427</v>
      </c>
      <c r="B104" s="64"/>
      <c r="C104" s="65">
        <v>24</v>
      </c>
    </row>
    <row r="105" ht="25.9" customHeight="1" spans="1:3">
      <c r="A105" s="66" t="s">
        <v>428</v>
      </c>
      <c r="B105" s="64"/>
      <c r="C105" s="65">
        <v>24</v>
      </c>
    </row>
    <row r="106" ht="25.9" customHeight="1" spans="1:3">
      <c r="A106" s="66" t="s">
        <v>429</v>
      </c>
      <c r="B106" s="64"/>
      <c r="C106" s="65">
        <v>84</v>
      </c>
    </row>
    <row r="107" ht="25.9" customHeight="1" spans="1:3">
      <c r="A107" s="66" t="s">
        <v>430</v>
      </c>
      <c r="B107" s="64"/>
      <c r="C107" s="65">
        <v>84</v>
      </c>
    </row>
    <row r="108" ht="25.9" customHeight="1" spans="1:3">
      <c r="A108" s="66" t="s">
        <v>157</v>
      </c>
      <c r="B108" s="64">
        <v>4280</v>
      </c>
      <c r="C108" s="65">
        <v>7024</v>
      </c>
    </row>
    <row r="109" ht="25.9" customHeight="1" spans="1:3">
      <c r="A109" s="67" t="s">
        <v>157</v>
      </c>
      <c r="B109" s="64">
        <v>4280</v>
      </c>
      <c r="C109" s="65">
        <f>7600+24-600</f>
        <v>7024</v>
      </c>
    </row>
    <row r="110" ht="25.9" customHeight="1" spans="1:3">
      <c r="A110" s="19" t="s">
        <v>158</v>
      </c>
      <c r="B110" s="64">
        <v>140</v>
      </c>
      <c r="C110" s="65">
        <v>65</v>
      </c>
    </row>
    <row r="111" ht="25.9" hidden="1" customHeight="1" spans="1:3">
      <c r="A111" s="66" t="s">
        <v>159</v>
      </c>
      <c r="B111" s="64"/>
      <c r="C111" s="65">
        <v>65</v>
      </c>
    </row>
    <row r="112" ht="25.9" hidden="1" customHeight="1" spans="1:3">
      <c r="A112" s="67" t="s">
        <v>160</v>
      </c>
      <c r="B112" s="64"/>
      <c r="C112" s="65">
        <v>62</v>
      </c>
    </row>
    <row r="113" ht="25.9" hidden="1" customHeight="1" spans="1:3">
      <c r="A113" s="67" t="s">
        <v>161</v>
      </c>
      <c r="B113" s="64"/>
      <c r="C113" s="65"/>
    </row>
    <row r="114" ht="25.9" hidden="1" customHeight="1" spans="1:3">
      <c r="A114" s="67" t="s">
        <v>162</v>
      </c>
      <c r="B114" s="64"/>
      <c r="C114" s="65">
        <v>3</v>
      </c>
    </row>
    <row r="115" ht="25.9" hidden="1" customHeight="1" spans="1:3">
      <c r="A115" s="66" t="s">
        <v>163</v>
      </c>
      <c r="B115" s="64"/>
      <c r="C115" s="65"/>
    </row>
    <row r="116" ht="25.9" hidden="1" customHeight="1" spans="1:3">
      <c r="A116" s="67" t="s">
        <v>163</v>
      </c>
      <c r="B116" s="64"/>
      <c r="C116" s="65"/>
    </row>
    <row r="117" ht="25.9" customHeight="1" spans="1:3">
      <c r="A117" s="19" t="s">
        <v>164</v>
      </c>
      <c r="B117" s="64">
        <v>3798</v>
      </c>
      <c r="C117" s="65">
        <v>4522</v>
      </c>
    </row>
    <row r="118" ht="25.9" customHeight="1" spans="1:3">
      <c r="A118" s="66" t="s">
        <v>165</v>
      </c>
      <c r="B118" s="64">
        <v>1201</v>
      </c>
      <c r="C118" s="65">
        <v>1737</v>
      </c>
    </row>
    <row r="119" ht="25.9" hidden="1" customHeight="1" spans="1:3">
      <c r="A119" s="67" t="s">
        <v>431</v>
      </c>
      <c r="B119" s="64">
        <v>348</v>
      </c>
      <c r="C119" s="65">
        <v>1737</v>
      </c>
    </row>
    <row r="120" ht="25.9" customHeight="1" spans="1:3">
      <c r="A120" s="66" t="s">
        <v>166</v>
      </c>
      <c r="B120" s="64">
        <v>348</v>
      </c>
      <c r="C120" s="65">
        <v>466</v>
      </c>
    </row>
    <row r="121" ht="25.9" hidden="1" customHeight="1" spans="1:3">
      <c r="A121" s="67" t="s">
        <v>97</v>
      </c>
      <c r="B121" s="64">
        <v>790</v>
      </c>
      <c r="C121" s="65">
        <v>456</v>
      </c>
    </row>
    <row r="122" ht="25.9" hidden="1" customHeight="1" spans="1:3">
      <c r="A122" s="67" t="s">
        <v>103</v>
      </c>
      <c r="B122" s="64">
        <v>790</v>
      </c>
      <c r="C122" s="65">
        <v>10</v>
      </c>
    </row>
    <row r="123" ht="25.9" customHeight="1" spans="1:3">
      <c r="A123" s="66" t="s">
        <v>167</v>
      </c>
      <c r="B123" s="64">
        <v>790</v>
      </c>
      <c r="C123" s="65">
        <v>932</v>
      </c>
    </row>
    <row r="124" ht="25.9" hidden="1" customHeight="1" spans="1:3">
      <c r="A124" s="67" t="s">
        <v>97</v>
      </c>
      <c r="B124" s="64">
        <v>594</v>
      </c>
      <c r="C124" s="65">
        <v>884</v>
      </c>
    </row>
    <row r="125" ht="25.9" hidden="1" customHeight="1" spans="1:3">
      <c r="A125" s="67" t="s">
        <v>103</v>
      </c>
      <c r="B125" s="64">
        <v>93</v>
      </c>
      <c r="C125" s="65">
        <v>48</v>
      </c>
    </row>
    <row r="126" ht="25.9" customHeight="1" spans="1:3">
      <c r="A126" s="66" t="s">
        <v>168</v>
      </c>
      <c r="B126" s="64">
        <v>1158</v>
      </c>
      <c r="C126" s="65">
        <v>1342</v>
      </c>
    </row>
    <row r="127" ht="25.9" hidden="1" customHeight="1" spans="1:3">
      <c r="A127" s="67" t="s">
        <v>97</v>
      </c>
      <c r="B127" s="64">
        <v>28</v>
      </c>
      <c r="C127" s="65">
        <v>587</v>
      </c>
    </row>
    <row r="128" ht="25.9" hidden="1" customHeight="1" spans="1:3">
      <c r="A128" s="67" t="s">
        <v>169</v>
      </c>
      <c r="B128" s="64">
        <v>153</v>
      </c>
      <c r="C128" s="65">
        <v>191</v>
      </c>
    </row>
    <row r="129" ht="25.9" hidden="1" customHeight="1" spans="1:3">
      <c r="A129" s="67" t="s">
        <v>170</v>
      </c>
      <c r="B129" s="64">
        <v>72</v>
      </c>
      <c r="C129" s="65">
        <v>26</v>
      </c>
    </row>
    <row r="130" ht="25.9" hidden="1" customHeight="1" spans="1:3">
      <c r="A130" s="67" t="s">
        <v>171</v>
      </c>
      <c r="B130" s="64"/>
      <c r="C130" s="65">
        <v>36</v>
      </c>
    </row>
    <row r="131" ht="25.9" hidden="1" customHeight="1" spans="1:3">
      <c r="A131" s="67" t="s">
        <v>172</v>
      </c>
      <c r="B131" s="64">
        <v>82</v>
      </c>
      <c r="C131" s="65">
        <v>217</v>
      </c>
    </row>
    <row r="132" ht="25.9" hidden="1" customHeight="1" spans="1:3">
      <c r="A132" s="67" t="s">
        <v>173</v>
      </c>
      <c r="B132" s="64">
        <v>108</v>
      </c>
      <c r="C132" s="65">
        <v>92</v>
      </c>
    </row>
    <row r="133" ht="25.9" hidden="1" customHeight="1" spans="1:3">
      <c r="A133" s="67" t="s">
        <v>432</v>
      </c>
      <c r="B133" s="64">
        <v>301</v>
      </c>
      <c r="C133" s="65">
        <v>11</v>
      </c>
    </row>
    <row r="134" ht="25.9" hidden="1" customHeight="1" spans="1:3">
      <c r="A134" s="67" t="s">
        <v>103</v>
      </c>
      <c r="B134" s="64"/>
      <c r="C134" s="65">
        <v>82</v>
      </c>
    </row>
    <row r="135" ht="25.9" hidden="1" customHeight="1" spans="1:3">
      <c r="A135" s="67" t="s">
        <v>174</v>
      </c>
      <c r="B135" s="64"/>
      <c r="C135" s="65">
        <v>100</v>
      </c>
    </row>
    <row r="136" ht="25.9" customHeight="1" spans="1:3">
      <c r="A136" s="66" t="s">
        <v>175</v>
      </c>
      <c r="B136" s="64">
        <v>301</v>
      </c>
      <c r="C136" s="65">
        <v>45</v>
      </c>
    </row>
    <row r="137" ht="25.9" hidden="1" customHeight="1" spans="1:3">
      <c r="A137" s="67" t="s">
        <v>175</v>
      </c>
      <c r="B137" s="64"/>
      <c r="C137" s="65">
        <v>45</v>
      </c>
    </row>
    <row r="138" ht="25.9" customHeight="1" spans="1:3">
      <c r="A138" s="19" t="s">
        <v>176</v>
      </c>
      <c r="B138" s="64">
        <v>98920</v>
      </c>
      <c r="C138" s="65">
        <v>101575</v>
      </c>
    </row>
    <row r="139" ht="25.9" customHeight="1" spans="1:3">
      <c r="A139" s="66" t="s">
        <v>177</v>
      </c>
      <c r="B139" s="64">
        <v>1289</v>
      </c>
      <c r="C139" s="65">
        <v>3190</v>
      </c>
    </row>
    <row r="140" ht="25.9" customHeight="1" spans="1:3">
      <c r="A140" s="67" t="s">
        <v>97</v>
      </c>
      <c r="B140" s="64">
        <v>345</v>
      </c>
      <c r="C140" s="65">
        <v>350</v>
      </c>
    </row>
    <row r="141" ht="25.9" customHeight="1" spans="1:3">
      <c r="A141" s="67" t="s">
        <v>127</v>
      </c>
      <c r="B141" s="64">
        <v>207</v>
      </c>
      <c r="C141" s="65">
        <v>222</v>
      </c>
    </row>
    <row r="142" ht="25.9" customHeight="1" spans="1:3">
      <c r="A142" s="67" t="s">
        <v>178</v>
      </c>
      <c r="B142" s="64">
        <v>737</v>
      </c>
      <c r="C142" s="65">
        <v>2618</v>
      </c>
    </row>
    <row r="143" ht="25.9" customHeight="1" spans="1:3">
      <c r="A143" s="66" t="s">
        <v>179</v>
      </c>
      <c r="B143" s="64">
        <v>88203</v>
      </c>
      <c r="C143" s="65">
        <v>93165</v>
      </c>
    </row>
    <row r="144" ht="25.9" customHeight="1" spans="1:3">
      <c r="A144" s="67" t="s">
        <v>180</v>
      </c>
      <c r="B144" s="64">
        <v>2028</v>
      </c>
      <c r="C144" s="65">
        <v>2444</v>
      </c>
    </row>
    <row r="145" ht="25.9" customHeight="1" spans="1:3">
      <c r="A145" s="67" t="s">
        <v>181</v>
      </c>
      <c r="B145" s="64">
        <v>41183</v>
      </c>
      <c r="C145" s="65">
        <v>42233</v>
      </c>
    </row>
    <row r="146" ht="25.9" customHeight="1" spans="1:3">
      <c r="A146" s="67" t="s">
        <v>182</v>
      </c>
      <c r="B146" s="64">
        <v>20191</v>
      </c>
      <c r="C146" s="65">
        <v>20757</v>
      </c>
    </row>
    <row r="147" ht="25.9" customHeight="1" spans="1:3">
      <c r="A147" s="67" t="s">
        <v>183</v>
      </c>
      <c r="B147" s="64">
        <v>13311</v>
      </c>
      <c r="C147" s="65">
        <v>14324</v>
      </c>
    </row>
    <row r="148" ht="25.9" customHeight="1" spans="1:3">
      <c r="A148" s="67" t="s">
        <v>184</v>
      </c>
      <c r="B148" s="64">
        <v>11490</v>
      </c>
      <c r="C148" s="65">
        <f>11907+1500</f>
        <v>13407</v>
      </c>
    </row>
    <row r="149" ht="25.9" customHeight="1" spans="1:3">
      <c r="A149" s="66" t="s">
        <v>185</v>
      </c>
      <c r="B149" s="64">
        <v>3852</v>
      </c>
      <c r="C149" s="65">
        <v>3853</v>
      </c>
    </row>
    <row r="150" ht="25.9" customHeight="1" spans="1:3">
      <c r="A150" s="67" t="s">
        <v>186</v>
      </c>
      <c r="B150" s="64">
        <v>2208</v>
      </c>
      <c r="C150" s="65">
        <v>3853</v>
      </c>
    </row>
    <row r="151" ht="25.9" customHeight="1" spans="1:3">
      <c r="A151" s="67" t="s">
        <v>187</v>
      </c>
      <c r="B151" s="64">
        <v>1644</v>
      </c>
      <c r="C151" s="65"/>
    </row>
    <row r="152" ht="25.9" customHeight="1" spans="1:3">
      <c r="A152" s="66" t="s">
        <v>188</v>
      </c>
      <c r="B152" s="64">
        <v>823</v>
      </c>
      <c r="C152" s="65">
        <v>747</v>
      </c>
    </row>
    <row r="153" ht="25.9" customHeight="1" spans="1:3">
      <c r="A153" s="67" t="s">
        <v>189</v>
      </c>
      <c r="B153" s="64">
        <v>758</v>
      </c>
      <c r="C153" s="65">
        <v>745</v>
      </c>
    </row>
    <row r="154" ht="25.9" customHeight="1" spans="1:3">
      <c r="A154" s="67" t="s">
        <v>433</v>
      </c>
      <c r="B154" s="64">
        <v>65</v>
      </c>
      <c r="C154" s="65">
        <v>2</v>
      </c>
    </row>
    <row r="155" ht="25.9" customHeight="1" spans="1:3">
      <c r="A155" s="66" t="s">
        <v>191</v>
      </c>
      <c r="B155" s="64">
        <v>519</v>
      </c>
      <c r="C155" s="65">
        <v>500</v>
      </c>
    </row>
    <row r="156" ht="25.9" customHeight="1" spans="1:3">
      <c r="A156" s="67" t="s">
        <v>434</v>
      </c>
      <c r="B156" s="64"/>
      <c r="C156" s="65"/>
    </row>
    <row r="157" ht="25.9" customHeight="1" spans="1:3">
      <c r="A157" s="67" t="s">
        <v>192</v>
      </c>
      <c r="B157" s="64">
        <v>519</v>
      </c>
      <c r="C157" s="65">
        <v>500</v>
      </c>
    </row>
    <row r="158" ht="25.9" customHeight="1" spans="1:3">
      <c r="A158" s="66" t="s">
        <v>193</v>
      </c>
      <c r="B158" s="64">
        <v>340</v>
      </c>
      <c r="C158" s="65"/>
    </row>
    <row r="159" ht="25.9" customHeight="1" spans="1:3">
      <c r="A159" s="67" t="s">
        <v>194</v>
      </c>
      <c r="B159" s="64">
        <v>340</v>
      </c>
      <c r="C159" s="65"/>
    </row>
    <row r="160" ht="25.9" customHeight="1" spans="1:3">
      <c r="A160" s="66" t="s">
        <v>195</v>
      </c>
      <c r="B160" s="64">
        <v>3894</v>
      </c>
      <c r="C160" s="65">
        <v>120</v>
      </c>
    </row>
    <row r="161" ht="25.9" customHeight="1" spans="1:3">
      <c r="A161" s="67" t="s">
        <v>195</v>
      </c>
      <c r="B161" s="64">
        <v>3894</v>
      </c>
      <c r="C161" s="65">
        <v>120</v>
      </c>
    </row>
    <row r="162" ht="25.9" customHeight="1" spans="1:3">
      <c r="A162" s="19" t="s">
        <v>196</v>
      </c>
      <c r="B162" s="64">
        <v>5594</v>
      </c>
      <c r="C162" s="65">
        <f>2466+500</f>
        <v>2966</v>
      </c>
    </row>
    <row r="163" ht="25.9" customHeight="1" spans="1:3">
      <c r="A163" s="66" t="s">
        <v>197</v>
      </c>
      <c r="B163" s="64">
        <v>1288</v>
      </c>
      <c r="C163" s="65">
        <v>1617</v>
      </c>
    </row>
    <row r="164" ht="25.9" customHeight="1" spans="1:3">
      <c r="A164" s="67" t="s">
        <v>97</v>
      </c>
      <c r="B164" s="64">
        <v>902</v>
      </c>
      <c r="C164" s="65">
        <v>819</v>
      </c>
    </row>
    <row r="165" ht="25.9" customHeight="1" spans="1:3">
      <c r="A165" s="67" t="s">
        <v>127</v>
      </c>
      <c r="B165" s="64">
        <v>267</v>
      </c>
      <c r="C165" s="65">
        <v>297</v>
      </c>
    </row>
    <row r="166" ht="25.9" customHeight="1" spans="1:3">
      <c r="A166" s="67" t="s">
        <v>198</v>
      </c>
      <c r="B166" s="64">
        <v>119</v>
      </c>
      <c r="C166" s="65">
        <v>501</v>
      </c>
    </row>
    <row r="167" ht="25.9" customHeight="1" spans="1:3">
      <c r="A167" s="66" t="s">
        <v>199</v>
      </c>
      <c r="B167" s="64">
        <v>254</v>
      </c>
      <c r="C167" s="65">
        <v>154</v>
      </c>
    </row>
    <row r="168" ht="25.9" customHeight="1" spans="1:3">
      <c r="A168" s="67" t="s">
        <v>200</v>
      </c>
      <c r="B168" s="64">
        <v>254</v>
      </c>
      <c r="C168" s="65">
        <v>154</v>
      </c>
    </row>
    <row r="169" ht="25.9" customHeight="1" spans="1:3">
      <c r="A169" s="66" t="s">
        <v>201</v>
      </c>
      <c r="B169" s="64">
        <v>170</v>
      </c>
      <c r="C169" s="65">
        <v>212</v>
      </c>
    </row>
    <row r="170" ht="25.9" customHeight="1" spans="1:3">
      <c r="A170" s="67" t="s">
        <v>435</v>
      </c>
      <c r="B170" s="64"/>
      <c r="C170" s="65">
        <v>16</v>
      </c>
    </row>
    <row r="171" ht="25.9" customHeight="1" spans="1:3">
      <c r="A171" s="67" t="s">
        <v>203</v>
      </c>
      <c r="B171" s="64">
        <v>170</v>
      </c>
      <c r="C171" s="65">
        <v>196</v>
      </c>
    </row>
    <row r="172" ht="25.9" customHeight="1" spans="1:3">
      <c r="A172" s="66" t="s">
        <v>204</v>
      </c>
      <c r="B172" s="64">
        <v>15</v>
      </c>
      <c r="C172" s="65">
        <v>15</v>
      </c>
    </row>
    <row r="173" ht="25.9" customHeight="1" spans="1:3">
      <c r="A173" s="67" t="s">
        <v>205</v>
      </c>
      <c r="B173" s="64">
        <v>15</v>
      </c>
      <c r="C173" s="65">
        <v>15</v>
      </c>
    </row>
    <row r="174" ht="25.9" customHeight="1" spans="1:3">
      <c r="A174" s="66" t="s">
        <v>206</v>
      </c>
      <c r="B174" s="64">
        <v>5</v>
      </c>
      <c r="C174" s="65">
        <v>0</v>
      </c>
    </row>
    <row r="175" ht="25.9" customHeight="1" spans="1:3">
      <c r="A175" s="67" t="s">
        <v>207</v>
      </c>
      <c r="B175" s="64">
        <v>5</v>
      </c>
      <c r="C175" s="65">
        <v>0</v>
      </c>
    </row>
    <row r="176" ht="25.9" customHeight="1" spans="1:3">
      <c r="A176" s="66" t="s">
        <v>208</v>
      </c>
      <c r="B176" s="64">
        <v>3862</v>
      </c>
      <c r="C176" s="65">
        <v>967</v>
      </c>
    </row>
    <row r="177" ht="25.9" customHeight="1" spans="1:3">
      <c r="A177" s="67" t="s">
        <v>208</v>
      </c>
      <c r="B177" s="64">
        <v>3862</v>
      </c>
      <c r="C177" s="65">
        <f>467+500</f>
        <v>967</v>
      </c>
    </row>
    <row r="178" ht="25.9" customHeight="1" spans="1:3">
      <c r="A178" s="19" t="s">
        <v>209</v>
      </c>
      <c r="B178" s="64">
        <v>8782</v>
      </c>
      <c r="C178" s="65">
        <v>8514</v>
      </c>
    </row>
    <row r="179" ht="25.9" customHeight="1" spans="1:3">
      <c r="A179" s="66" t="s">
        <v>210</v>
      </c>
      <c r="B179" s="64">
        <v>2146</v>
      </c>
      <c r="C179" s="65">
        <v>7760</v>
      </c>
    </row>
    <row r="180" ht="25.9" customHeight="1" spans="1:3">
      <c r="A180" s="67" t="s">
        <v>97</v>
      </c>
      <c r="B180" s="64">
        <v>478</v>
      </c>
      <c r="C180" s="65">
        <v>523</v>
      </c>
    </row>
    <row r="181" ht="25.9" customHeight="1" spans="1:3">
      <c r="A181" s="67" t="s">
        <v>127</v>
      </c>
      <c r="B181" s="64">
        <v>194</v>
      </c>
      <c r="C181" s="65">
        <v>192</v>
      </c>
    </row>
    <row r="182" ht="25.9" customHeight="1" spans="1:3">
      <c r="A182" s="67" t="s">
        <v>211</v>
      </c>
      <c r="B182" s="64">
        <v>20</v>
      </c>
      <c r="C182" s="65"/>
    </row>
    <row r="183" ht="25.9" customHeight="1" spans="1:3">
      <c r="A183" s="67" t="s">
        <v>212</v>
      </c>
      <c r="B183" s="64">
        <v>43</v>
      </c>
      <c r="C183" s="65">
        <v>100</v>
      </c>
    </row>
    <row r="184" ht="25.9" customHeight="1" spans="1:3">
      <c r="A184" s="67" t="s">
        <v>213</v>
      </c>
      <c r="B184" s="64">
        <v>8</v>
      </c>
      <c r="C184" s="65">
        <v>1</v>
      </c>
    </row>
    <row r="185" ht="25.9" customHeight="1" spans="1:3">
      <c r="A185" s="67" t="s">
        <v>214</v>
      </c>
      <c r="B185" s="64">
        <v>6</v>
      </c>
      <c r="C185" s="65">
        <v>108</v>
      </c>
    </row>
    <row r="186" ht="25.9" customHeight="1" spans="1:3">
      <c r="A186" s="67" t="s">
        <v>215</v>
      </c>
      <c r="B186" s="64">
        <v>1397</v>
      </c>
      <c r="C186" s="65">
        <v>6836</v>
      </c>
    </row>
    <row r="187" ht="25.9" customHeight="1" spans="1:3">
      <c r="A187" s="66" t="s">
        <v>216</v>
      </c>
      <c r="B187" s="64">
        <v>248</v>
      </c>
      <c r="C187" s="65">
        <v>61</v>
      </c>
    </row>
    <row r="188" ht="25.9" customHeight="1" spans="1:3">
      <c r="A188" s="67" t="s">
        <v>217</v>
      </c>
      <c r="B188" s="64">
        <v>23</v>
      </c>
      <c r="C188" s="65">
        <v>22</v>
      </c>
    </row>
    <row r="189" ht="25.9" customHeight="1" spans="1:3">
      <c r="A189" s="67" t="s">
        <v>218</v>
      </c>
      <c r="B189" s="64">
        <v>225</v>
      </c>
      <c r="C189" s="65">
        <v>10</v>
      </c>
    </row>
    <row r="190" ht="25.9" customHeight="1" spans="1:3">
      <c r="A190" s="67" t="s">
        <v>436</v>
      </c>
      <c r="B190" s="64"/>
      <c r="C190" s="65">
        <v>29</v>
      </c>
    </row>
    <row r="191" ht="25.9" customHeight="1" spans="1:3">
      <c r="A191" s="66" t="s">
        <v>219</v>
      </c>
      <c r="B191" s="64">
        <v>22</v>
      </c>
      <c r="C191" s="65"/>
    </row>
    <row r="192" ht="25.9" customHeight="1" spans="1:3">
      <c r="A192" s="67" t="s">
        <v>220</v>
      </c>
      <c r="B192" s="64">
        <v>22</v>
      </c>
      <c r="C192" s="65"/>
    </row>
    <row r="193" ht="25.9" customHeight="1" spans="1:3">
      <c r="A193" s="66" t="s">
        <v>221</v>
      </c>
      <c r="B193" s="64">
        <v>491</v>
      </c>
      <c r="C193" s="65">
        <v>229</v>
      </c>
    </row>
    <row r="194" ht="25.9" customHeight="1" spans="1:3">
      <c r="A194" s="67" t="s">
        <v>97</v>
      </c>
      <c r="B194" s="64"/>
      <c r="C194" s="65"/>
    </row>
    <row r="195" ht="25.9" customHeight="1" spans="1:3">
      <c r="A195" s="67" t="s">
        <v>127</v>
      </c>
      <c r="B195" s="64">
        <v>14</v>
      </c>
      <c r="C195" s="65"/>
    </row>
    <row r="196" ht="25.9" customHeight="1" spans="1:3">
      <c r="A196" s="67" t="s">
        <v>222</v>
      </c>
      <c r="B196" s="64">
        <v>203</v>
      </c>
      <c r="C196" s="65">
        <v>40</v>
      </c>
    </row>
    <row r="197" ht="25.9" customHeight="1" spans="1:3">
      <c r="A197" s="67" t="s">
        <v>223</v>
      </c>
      <c r="B197" s="64">
        <v>274</v>
      </c>
      <c r="C197" s="65">
        <v>189</v>
      </c>
    </row>
    <row r="198" ht="25.9" customHeight="1" spans="1:3">
      <c r="A198" s="66" t="s">
        <v>224</v>
      </c>
      <c r="B198" s="64">
        <v>5875</v>
      </c>
      <c r="C198" s="65">
        <v>464</v>
      </c>
    </row>
    <row r="199" ht="25.9" customHeight="1" spans="1:3">
      <c r="A199" s="67" t="s">
        <v>225</v>
      </c>
      <c r="B199" s="64">
        <v>30</v>
      </c>
      <c r="C199" s="65">
        <v>8</v>
      </c>
    </row>
    <row r="200" ht="25.9" customHeight="1" spans="1:3">
      <c r="A200" s="67" t="s">
        <v>224</v>
      </c>
      <c r="B200" s="64">
        <v>5845</v>
      </c>
      <c r="C200" s="65">
        <v>455</v>
      </c>
    </row>
    <row r="201" ht="25.9" customHeight="1" spans="1:3">
      <c r="A201" s="19" t="s">
        <v>226</v>
      </c>
      <c r="B201" s="64">
        <v>40976</v>
      </c>
      <c r="C201" s="65">
        <v>56869</v>
      </c>
    </row>
    <row r="202" ht="25.9" customHeight="1" spans="1:3">
      <c r="A202" s="66" t="s">
        <v>227</v>
      </c>
      <c r="B202" s="64">
        <v>1188</v>
      </c>
      <c r="C202" s="65">
        <v>1296</v>
      </c>
    </row>
    <row r="203" ht="25.9" customHeight="1" spans="1:3">
      <c r="A203" s="67" t="s">
        <v>97</v>
      </c>
      <c r="B203" s="64">
        <v>814</v>
      </c>
      <c r="C203" s="65">
        <v>838</v>
      </c>
    </row>
    <row r="204" ht="25.9" customHeight="1" spans="1:3">
      <c r="A204" s="67" t="s">
        <v>228</v>
      </c>
      <c r="B204" s="64">
        <v>11</v>
      </c>
      <c r="C204" s="65">
        <v>123</v>
      </c>
    </row>
    <row r="205" ht="25.9" customHeight="1" spans="1:3">
      <c r="A205" s="67" t="s">
        <v>437</v>
      </c>
      <c r="B205" s="64"/>
      <c r="C205" s="65">
        <v>2</v>
      </c>
    </row>
    <row r="206" ht="25.9" customHeight="1" spans="1:3">
      <c r="A206" s="67" t="s">
        <v>438</v>
      </c>
      <c r="B206" s="64"/>
      <c r="C206" s="65">
        <v>6</v>
      </c>
    </row>
    <row r="207" ht="25.9" customHeight="1" spans="1:3">
      <c r="A207" s="67" t="s">
        <v>229</v>
      </c>
      <c r="B207" s="64">
        <v>112</v>
      </c>
      <c r="C207" s="65"/>
    </row>
    <row r="208" ht="25.9" customHeight="1" spans="1:3">
      <c r="A208" s="67" t="s">
        <v>230</v>
      </c>
      <c r="B208" s="64">
        <v>65</v>
      </c>
      <c r="C208" s="65">
        <v>100</v>
      </c>
    </row>
    <row r="209" ht="25.9" customHeight="1" spans="1:3">
      <c r="A209" s="67" t="s">
        <v>103</v>
      </c>
      <c r="B209" s="64">
        <v>97</v>
      </c>
      <c r="C209" s="65">
        <v>98</v>
      </c>
    </row>
    <row r="210" ht="25.9" customHeight="1" spans="1:3">
      <c r="A210" s="67" t="s">
        <v>231</v>
      </c>
      <c r="B210" s="64">
        <v>89</v>
      </c>
      <c r="C210" s="65">
        <v>129</v>
      </c>
    </row>
    <row r="211" ht="25.9" customHeight="1" spans="1:3">
      <c r="A211" s="66" t="s">
        <v>232</v>
      </c>
      <c r="B211" s="64">
        <v>2497</v>
      </c>
      <c r="C211" s="65">
        <v>2427</v>
      </c>
    </row>
    <row r="212" ht="25.9" customHeight="1" spans="1:3">
      <c r="A212" s="67" t="s">
        <v>97</v>
      </c>
      <c r="B212" s="64">
        <v>308</v>
      </c>
      <c r="C212" s="65">
        <v>313</v>
      </c>
    </row>
    <row r="213" ht="25.9" customHeight="1" spans="1:3">
      <c r="A213" s="67" t="s">
        <v>98</v>
      </c>
      <c r="B213" s="64"/>
      <c r="C213" s="65"/>
    </row>
    <row r="214" ht="25.9" customHeight="1" spans="1:3">
      <c r="A214" s="67" t="s">
        <v>127</v>
      </c>
      <c r="B214" s="64">
        <v>206</v>
      </c>
      <c r="C214" s="65">
        <v>225</v>
      </c>
    </row>
    <row r="215" ht="25.9" customHeight="1" spans="1:3">
      <c r="A215" s="67" t="s">
        <v>233</v>
      </c>
      <c r="B215" s="64">
        <v>1983</v>
      </c>
      <c r="C215" s="65">
        <v>1889</v>
      </c>
    </row>
    <row r="216" ht="25.9" customHeight="1" spans="1:3">
      <c r="A216" s="66" t="s">
        <v>234</v>
      </c>
      <c r="B216" s="64">
        <v>15963</v>
      </c>
      <c r="C216" s="65">
        <v>36779</v>
      </c>
    </row>
    <row r="217" ht="25.9" customHeight="1" spans="1:3">
      <c r="A217" s="67" t="s">
        <v>235</v>
      </c>
      <c r="B217" s="64">
        <v>4351</v>
      </c>
      <c r="C217" s="65">
        <v>7192</v>
      </c>
    </row>
    <row r="218" ht="25.9" customHeight="1" spans="1:3">
      <c r="A218" s="67" t="s">
        <v>236</v>
      </c>
      <c r="B218" s="64">
        <v>11522</v>
      </c>
      <c r="C218" s="65">
        <v>10953</v>
      </c>
    </row>
    <row r="219" ht="25.9" customHeight="1" spans="1:3">
      <c r="A219" s="67" t="s">
        <v>439</v>
      </c>
      <c r="B219" s="64"/>
      <c r="C219" s="65">
        <v>12417</v>
      </c>
    </row>
    <row r="220" ht="25.9" customHeight="1" spans="1:3">
      <c r="A220" s="67" t="s">
        <v>237</v>
      </c>
      <c r="B220" s="64">
        <v>34</v>
      </c>
      <c r="C220" s="65">
        <v>6197</v>
      </c>
    </row>
    <row r="221" ht="25.9" customHeight="1" spans="1:3">
      <c r="A221" s="67" t="s">
        <v>238</v>
      </c>
      <c r="B221" s="64">
        <v>56</v>
      </c>
      <c r="C221" s="65">
        <v>20</v>
      </c>
    </row>
    <row r="222" ht="25.9" customHeight="1" spans="1:3">
      <c r="A222" s="66" t="s">
        <v>239</v>
      </c>
      <c r="B222" s="64">
        <v>600</v>
      </c>
      <c r="C222" s="65">
        <v>846</v>
      </c>
    </row>
    <row r="223" ht="25.9" customHeight="1" spans="1:3">
      <c r="A223" s="67" t="s">
        <v>240</v>
      </c>
      <c r="B223" s="64">
        <v>600</v>
      </c>
      <c r="C223" s="65">
        <v>846</v>
      </c>
    </row>
    <row r="224" ht="25.9" customHeight="1" spans="1:3">
      <c r="A224" s="66" t="s">
        <v>241</v>
      </c>
      <c r="B224" s="64">
        <v>643</v>
      </c>
      <c r="C224" s="65">
        <v>1054</v>
      </c>
    </row>
    <row r="225" ht="25.9" customHeight="1" spans="1:3">
      <c r="A225" s="67" t="s">
        <v>242</v>
      </c>
      <c r="B225" s="64">
        <v>112</v>
      </c>
      <c r="C225" s="65">
        <v>227</v>
      </c>
    </row>
    <row r="226" ht="25.9" customHeight="1" spans="1:3">
      <c r="A226" s="67" t="s">
        <v>440</v>
      </c>
      <c r="B226" s="64">
        <v>20</v>
      </c>
      <c r="C226" s="65">
        <v>20</v>
      </c>
    </row>
    <row r="227" ht="25.9" customHeight="1" spans="1:3">
      <c r="A227" s="67" t="s">
        <v>244</v>
      </c>
      <c r="B227" s="64">
        <v>511</v>
      </c>
      <c r="C227" s="65">
        <v>807</v>
      </c>
    </row>
    <row r="228" ht="25.9" customHeight="1" spans="1:3">
      <c r="A228" s="66" t="s">
        <v>245</v>
      </c>
      <c r="B228" s="64">
        <v>3014</v>
      </c>
      <c r="C228" s="65">
        <v>2742</v>
      </c>
    </row>
    <row r="229" ht="25.9" customHeight="1" spans="1:3">
      <c r="A229" s="67" t="s">
        <v>246</v>
      </c>
      <c r="B229" s="64">
        <v>1089</v>
      </c>
      <c r="C229" s="65">
        <v>1000</v>
      </c>
    </row>
    <row r="230" ht="25.9" customHeight="1" spans="1:3">
      <c r="A230" s="67" t="s">
        <v>247</v>
      </c>
      <c r="B230" s="64">
        <v>423</v>
      </c>
      <c r="C230" s="65">
        <v>520</v>
      </c>
    </row>
    <row r="231" ht="25.9" customHeight="1" spans="1:3">
      <c r="A231" s="67" t="s">
        <v>248</v>
      </c>
      <c r="B231" s="64">
        <v>1502</v>
      </c>
      <c r="C231" s="65">
        <v>1222</v>
      </c>
    </row>
    <row r="232" ht="25.9" customHeight="1" spans="1:3">
      <c r="A232" s="66" t="s">
        <v>249</v>
      </c>
      <c r="B232" s="64">
        <v>242</v>
      </c>
      <c r="C232" s="65">
        <v>430</v>
      </c>
    </row>
    <row r="233" ht="25.9" customHeight="1" spans="1:3">
      <c r="A233" s="67" t="s">
        <v>250</v>
      </c>
      <c r="B233" s="64">
        <v>106</v>
      </c>
      <c r="C233" s="65">
        <v>371</v>
      </c>
    </row>
    <row r="234" ht="25.9" customHeight="1" spans="1:3">
      <c r="A234" s="67" t="s">
        <v>251</v>
      </c>
      <c r="B234" s="64">
        <v>6</v>
      </c>
      <c r="C234" s="65">
        <v>6</v>
      </c>
    </row>
    <row r="235" ht="25.9" customHeight="1" spans="1:3">
      <c r="A235" s="67" t="s">
        <v>252</v>
      </c>
      <c r="B235" s="64">
        <v>120</v>
      </c>
      <c r="C235" s="65">
        <v>11</v>
      </c>
    </row>
    <row r="236" ht="25.9" customHeight="1" spans="1:3">
      <c r="A236" s="67" t="s">
        <v>253</v>
      </c>
      <c r="B236" s="64">
        <v>10</v>
      </c>
      <c r="C236" s="65">
        <v>42</v>
      </c>
    </row>
    <row r="237" ht="25.9" customHeight="1" spans="1:3">
      <c r="A237" s="66" t="s">
        <v>254</v>
      </c>
      <c r="B237" s="64">
        <v>1318</v>
      </c>
      <c r="C237" s="65">
        <v>1284</v>
      </c>
    </row>
    <row r="238" ht="25.9" customHeight="1" spans="1:3">
      <c r="A238" s="67" t="s">
        <v>255</v>
      </c>
      <c r="B238" s="64">
        <v>244</v>
      </c>
      <c r="C238" s="65">
        <v>144</v>
      </c>
    </row>
    <row r="239" ht="25.9" customHeight="1" spans="1:3">
      <c r="A239" s="67" t="s">
        <v>256</v>
      </c>
      <c r="B239" s="64">
        <v>147</v>
      </c>
      <c r="C239" s="65">
        <v>185</v>
      </c>
    </row>
    <row r="240" ht="24" customHeight="1" spans="1:3">
      <c r="A240" s="67" t="s">
        <v>257</v>
      </c>
      <c r="B240" s="64">
        <v>424</v>
      </c>
      <c r="C240" s="65">
        <v>408</v>
      </c>
    </row>
    <row r="241" ht="25.9" customHeight="1" spans="1:3">
      <c r="A241" s="67" t="s">
        <v>258</v>
      </c>
      <c r="B241" s="64">
        <v>18</v>
      </c>
      <c r="C241" s="65"/>
    </row>
    <row r="242" ht="25.9" customHeight="1" spans="1:3">
      <c r="A242" s="67" t="s">
        <v>259</v>
      </c>
      <c r="B242" s="64">
        <v>485</v>
      </c>
      <c r="C242" s="65">
        <v>547</v>
      </c>
    </row>
    <row r="243" ht="25.9" customHeight="1" spans="1:3">
      <c r="A243" s="66" t="s">
        <v>260</v>
      </c>
      <c r="B243" s="64">
        <v>2026</v>
      </c>
      <c r="C243" s="65">
        <v>2005</v>
      </c>
    </row>
    <row r="244" ht="25.9" customHeight="1" spans="1:3">
      <c r="A244" s="67" t="s">
        <v>97</v>
      </c>
      <c r="B244" s="64">
        <v>113</v>
      </c>
      <c r="C244" s="65">
        <v>133</v>
      </c>
    </row>
    <row r="245" ht="25.9" customHeight="1" spans="1:3">
      <c r="A245" s="67" t="s">
        <v>127</v>
      </c>
      <c r="B245" s="64">
        <v>16</v>
      </c>
      <c r="C245" s="65">
        <v>20</v>
      </c>
    </row>
    <row r="246" ht="25.9" customHeight="1" spans="1:3">
      <c r="A246" s="67" t="s">
        <v>261</v>
      </c>
      <c r="B246" s="64">
        <v>1</v>
      </c>
      <c r="C246" s="65">
        <v>5</v>
      </c>
    </row>
    <row r="247" ht="25.9" customHeight="1" spans="1:3">
      <c r="A247" s="67" t="s">
        <v>441</v>
      </c>
      <c r="B247" s="64"/>
      <c r="C247" s="65"/>
    </row>
    <row r="248" ht="25.9" customHeight="1" spans="1:3">
      <c r="A248" s="67" t="s">
        <v>262</v>
      </c>
      <c r="B248" s="64">
        <v>1837</v>
      </c>
      <c r="C248" s="65">
        <v>1549</v>
      </c>
    </row>
    <row r="249" ht="25.9" customHeight="1" spans="1:3">
      <c r="A249" s="67" t="s">
        <v>263</v>
      </c>
      <c r="B249" s="64">
        <v>59</v>
      </c>
      <c r="C249" s="65">
        <v>298</v>
      </c>
    </row>
    <row r="250" ht="25.9" customHeight="1" spans="1:3">
      <c r="A250" s="66" t="s">
        <v>442</v>
      </c>
      <c r="B250" s="64"/>
      <c r="C250" s="65">
        <v>5</v>
      </c>
    </row>
    <row r="251" ht="25.9" customHeight="1" spans="1:3">
      <c r="A251" s="67" t="s">
        <v>443</v>
      </c>
      <c r="B251" s="64"/>
      <c r="C251" s="65">
        <v>5</v>
      </c>
    </row>
    <row r="252" ht="25.9" customHeight="1" spans="1:3">
      <c r="A252" s="66" t="s">
        <v>264</v>
      </c>
      <c r="B252" s="64">
        <v>2933</v>
      </c>
      <c r="C252" s="65">
        <v>5423</v>
      </c>
    </row>
    <row r="253" ht="25.9" customHeight="1" spans="1:3">
      <c r="A253" s="67" t="s">
        <v>265</v>
      </c>
      <c r="B253" s="64">
        <v>1157</v>
      </c>
      <c r="C253" s="65">
        <v>1034</v>
      </c>
    </row>
    <row r="254" ht="25.9" customHeight="1" spans="1:3">
      <c r="A254" s="67" t="s">
        <v>266</v>
      </c>
      <c r="B254" s="64">
        <v>1776</v>
      </c>
      <c r="C254" s="65">
        <v>4389</v>
      </c>
    </row>
    <row r="255" ht="25.9" customHeight="1" spans="1:3">
      <c r="A255" s="66" t="s">
        <v>267</v>
      </c>
      <c r="B255" s="64">
        <v>49</v>
      </c>
      <c r="C255" s="65">
        <v>30</v>
      </c>
    </row>
    <row r="256" ht="25.9" customHeight="1" spans="1:3">
      <c r="A256" s="67" t="s">
        <v>268</v>
      </c>
      <c r="B256" s="64">
        <v>49</v>
      </c>
      <c r="C256" s="65">
        <v>30</v>
      </c>
    </row>
    <row r="257" ht="25.9" customHeight="1" spans="1:3">
      <c r="A257" s="67" t="s">
        <v>444</v>
      </c>
      <c r="B257" s="64"/>
      <c r="C257" s="65"/>
    </row>
    <row r="258" ht="25.9" customHeight="1" spans="1:3">
      <c r="A258" s="66" t="s">
        <v>269</v>
      </c>
      <c r="B258" s="64">
        <v>1104</v>
      </c>
      <c r="C258" s="65">
        <v>709</v>
      </c>
    </row>
    <row r="259" ht="25.9" customHeight="1" spans="1:3">
      <c r="A259" s="67" t="s">
        <v>270</v>
      </c>
      <c r="B259" s="64">
        <v>360</v>
      </c>
      <c r="C259" s="65">
        <v>247</v>
      </c>
    </row>
    <row r="260" ht="25.9" customHeight="1" spans="1:3">
      <c r="A260" s="67" t="s">
        <v>271</v>
      </c>
      <c r="B260" s="64">
        <v>744</v>
      </c>
      <c r="C260" s="65">
        <v>462</v>
      </c>
    </row>
    <row r="261" ht="25.9" customHeight="1" spans="1:3">
      <c r="A261" s="66" t="s">
        <v>272</v>
      </c>
      <c r="B261" s="64">
        <v>1</v>
      </c>
      <c r="C261" s="65">
        <v>1</v>
      </c>
    </row>
    <row r="262" ht="25.9" customHeight="1" spans="1:3">
      <c r="A262" s="67" t="s">
        <v>273</v>
      </c>
      <c r="B262" s="64">
        <v>1</v>
      </c>
      <c r="C262" s="65">
        <v>1</v>
      </c>
    </row>
    <row r="263" ht="25.9" customHeight="1" spans="1:3">
      <c r="A263" s="66" t="s">
        <v>274</v>
      </c>
      <c r="B263" s="64">
        <v>8791</v>
      </c>
      <c r="C263" s="65">
        <v>1136</v>
      </c>
    </row>
    <row r="264" ht="25.9" customHeight="1" spans="1:3">
      <c r="A264" s="67" t="s">
        <v>445</v>
      </c>
      <c r="B264" s="64"/>
      <c r="C264" s="65">
        <v>222</v>
      </c>
    </row>
    <row r="265" ht="25.9" customHeight="1" spans="1:3">
      <c r="A265" s="67" t="s">
        <v>275</v>
      </c>
      <c r="B265" s="64">
        <v>8791</v>
      </c>
      <c r="C265" s="65">
        <v>913</v>
      </c>
    </row>
    <row r="266" ht="25.9" customHeight="1" spans="1:3">
      <c r="A266" s="66" t="s">
        <v>276</v>
      </c>
      <c r="B266" s="64">
        <v>602</v>
      </c>
      <c r="C266" s="65">
        <v>672</v>
      </c>
    </row>
    <row r="267" ht="25.9" customHeight="1" spans="1:3">
      <c r="A267" s="67" t="s">
        <v>97</v>
      </c>
      <c r="B267" s="64">
        <v>176</v>
      </c>
      <c r="C267" s="65">
        <v>204</v>
      </c>
    </row>
    <row r="268" ht="25.9" customHeight="1" spans="1:3">
      <c r="A268" s="67" t="s">
        <v>277</v>
      </c>
      <c r="B268" s="64">
        <v>113</v>
      </c>
      <c r="C268" s="65">
        <v>5</v>
      </c>
    </row>
    <row r="269" ht="25.9" customHeight="1" spans="1:3">
      <c r="A269" s="67" t="s">
        <v>103</v>
      </c>
      <c r="B269" s="64">
        <v>113</v>
      </c>
      <c r="C269" s="65">
        <v>118</v>
      </c>
    </row>
    <row r="270" ht="25.9" customHeight="1" spans="1:3">
      <c r="A270" s="67" t="s">
        <v>278</v>
      </c>
      <c r="B270" s="64">
        <v>200</v>
      </c>
      <c r="C270" s="65">
        <v>345</v>
      </c>
    </row>
    <row r="271" ht="25.9" customHeight="1" spans="1:3">
      <c r="A271" s="66" t="s">
        <v>279</v>
      </c>
      <c r="B271" s="64">
        <v>5</v>
      </c>
      <c r="C271" s="65">
        <v>31</v>
      </c>
    </row>
    <row r="272" ht="25.9" customHeight="1" spans="1:3">
      <c r="A272" s="67" t="s">
        <v>279</v>
      </c>
      <c r="B272" s="64">
        <v>5</v>
      </c>
      <c r="C272" s="65">
        <v>31</v>
      </c>
    </row>
    <row r="273" ht="25.9" customHeight="1" spans="1:3">
      <c r="A273" s="19" t="s">
        <v>280</v>
      </c>
      <c r="B273" s="64">
        <v>51543</v>
      </c>
      <c r="C273" s="65">
        <v>49786</v>
      </c>
    </row>
    <row r="274" ht="25.9" customHeight="1" spans="1:3">
      <c r="A274" s="66" t="s">
        <v>281</v>
      </c>
      <c r="B274" s="64">
        <v>989</v>
      </c>
      <c r="C274" s="65">
        <v>1094</v>
      </c>
    </row>
    <row r="275" ht="25.9" customHeight="1" spans="1:3">
      <c r="A275" s="67" t="s">
        <v>97</v>
      </c>
      <c r="B275" s="64">
        <v>707</v>
      </c>
      <c r="C275" s="65">
        <v>780</v>
      </c>
    </row>
    <row r="276" ht="25.9" customHeight="1" spans="1:3">
      <c r="A276" s="67" t="s">
        <v>127</v>
      </c>
      <c r="B276" s="64">
        <v>263</v>
      </c>
      <c r="C276" s="65">
        <v>203</v>
      </c>
    </row>
    <row r="277" ht="25.9" customHeight="1" spans="1:3">
      <c r="A277" s="67" t="s">
        <v>282</v>
      </c>
      <c r="B277" s="64">
        <v>19</v>
      </c>
      <c r="C277" s="65">
        <v>111</v>
      </c>
    </row>
    <row r="278" ht="25.9" customHeight="1" spans="1:3">
      <c r="A278" s="66" t="s">
        <v>283</v>
      </c>
      <c r="B278" s="64">
        <v>13512</v>
      </c>
      <c r="C278" s="65">
        <v>449</v>
      </c>
    </row>
    <row r="279" ht="25.9" customHeight="1" spans="1:3">
      <c r="A279" s="67" t="s">
        <v>284</v>
      </c>
      <c r="B279" s="64">
        <v>13312</v>
      </c>
      <c r="C279" s="65">
        <v>174</v>
      </c>
    </row>
    <row r="280" ht="25.9" customHeight="1" spans="1:3">
      <c r="A280" s="67" t="s">
        <v>285</v>
      </c>
      <c r="B280" s="64">
        <v>200</v>
      </c>
      <c r="C280" s="65">
        <v>275</v>
      </c>
    </row>
    <row r="281" ht="25.9" customHeight="1" spans="1:3">
      <c r="A281" s="66" t="s">
        <v>286</v>
      </c>
      <c r="B281" s="64">
        <v>5644</v>
      </c>
      <c r="C281" s="65">
        <v>7392</v>
      </c>
    </row>
    <row r="282" ht="25.9" customHeight="1" spans="1:3">
      <c r="A282" s="67" t="s">
        <v>287</v>
      </c>
      <c r="B282" s="64">
        <v>52</v>
      </c>
      <c r="C282" s="65"/>
    </row>
    <row r="283" ht="25.9" customHeight="1" spans="1:3">
      <c r="A283" s="67" t="s">
        <v>288</v>
      </c>
      <c r="B283" s="64">
        <v>129</v>
      </c>
      <c r="C283" s="65">
        <v>21</v>
      </c>
    </row>
    <row r="284" ht="25.9" customHeight="1" spans="1:3">
      <c r="A284" s="67" t="s">
        <v>289</v>
      </c>
      <c r="B284" s="64">
        <v>5463</v>
      </c>
      <c r="C284" s="65">
        <v>7371</v>
      </c>
    </row>
    <row r="285" ht="25.9" customHeight="1" spans="1:3">
      <c r="A285" s="66" t="s">
        <v>290</v>
      </c>
      <c r="B285" s="64">
        <v>11998</v>
      </c>
      <c r="C285" s="65">
        <v>9481</v>
      </c>
    </row>
    <row r="286" ht="25.9" customHeight="1" spans="1:3">
      <c r="A286" s="67" t="s">
        <v>291</v>
      </c>
      <c r="B286" s="64">
        <v>751</v>
      </c>
      <c r="C286" s="65">
        <v>878</v>
      </c>
    </row>
    <row r="287" ht="25.9" customHeight="1" spans="1:3">
      <c r="A287" s="67" t="s">
        <v>292</v>
      </c>
      <c r="B287" s="64">
        <v>79</v>
      </c>
      <c r="C287" s="65">
        <v>6</v>
      </c>
    </row>
    <row r="288" ht="25.9" customHeight="1" spans="1:3">
      <c r="A288" s="67" t="s">
        <v>293</v>
      </c>
      <c r="B288" s="64">
        <v>4066</v>
      </c>
      <c r="C288" s="65">
        <v>5165</v>
      </c>
    </row>
    <row r="289" ht="25.9" customHeight="1" spans="1:3">
      <c r="A289" s="67" t="s">
        <v>294</v>
      </c>
      <c r="B289" s="64">
        <v>152</v>
      </c>
      <c r="C289" s="65">
        <v>320</v>
      </c>
    </row>
    <row r="290" ht="25.9" customHeight="1" spans="1:3">
      <c r="A290" s="67" t="s">
        <v>295</v>
      </c>
      <c r="B290" s="64">
        <v>6441</v>
      </c>
      <c r="C290" s="65">
        <v>2135</v>
      </c>
    </row>
    <row r="291" ht="25.9" customHeight="1" spans="1:3">
      <c r="A291" s="67" t="s">
        <v>296</v>
      </c>
      <c r="B291" s="64">
        <v>509</v>
      </c>
      <c r="C291" s="65">
        <v>977</v>
      </c>
    </row>
    <row r="292" ht="25.9" customHeight="1" spans="1:3">
      <c r="A292" s="66" t="s">
        <v>299</v>
      </c>
      <c r="B292" s="64">
        <v>821</v>
      </c>
      <c r="C292" s="65">
        <v>872</v>
      </c>
    </row>
    <row r="293" ht="25.9" customHeight="1" spans="1:3">
      <c r="A293" s="67" t="s">
        <v>300</v>
      </c>
      <c r="B293" s="64">
        <v>506</v>
      </c>
      <c r="C293" s="65">
        <v>500</v>
      </c>
    </row>
    <row r="294" ht="25.9" customHeight="1" spans="1:3">
      <c r="A294" s="67" t="s">
        <v>301</v>
      </c>
      <c r="B294" s="64">
        <v>62</v>
      </c>
      <c r="C294" s="65">
        <v>58</v>
      </c>
    </row>
    <row r="295" ht="25.9" customHeight="1" spans="1:3">
      <c r="A295" s="67" t="s">
        <v>302</v>
      </c>
      <c r="B295" s="64">
        <v>253</v>
      </c>
      <c r="C295" s="65">
        <v>315</v>
      </c>
    </row>
    <row r="296" ht="25.9" customHeight="1" spans="1:3">
      <c r="A296" s="66" t="s">
        <v>303</v>
      </c>
      <c r="B296" s="64">
        <v>113</v>
      </c>
      <c r="C296" s="65">
        <v>2434</v>
      </c>
    </row>
    <row r="297" ht="25.9" customHeight="1" spans="1:3">
      <c r="A297" s="67" t="s">
        <v>304</v>
      </c>
      <c r="B297" s="64">
        <v>53</v>
      </c>
      <c r="C297" s="65">
        <v>635</v>
      </c>
    </row>
    <row r="298" ht="24" customHeight="1" spans="1:3">
      <c r="A298" s="67" t="s">
        <v>305</v>
      </c>
      <c r="B298" s="64">
        <v>60</v>
      </c>
      <c r="C298" s="65">
        <v>1730</v>
      </c>
    </row>
    <row r="299" ht="25.9" customHeight="1" spans="1:3">
      <c r="A299" s="67" t="s">
        <v>446</v>
      </c>
      <c r="B299" s="64"/>
      <c r="C299" s="65">
        <v>69</v>
      </c>
    </row>
    <row r="300" ht="25.9" customHeight="1" spans="1:3">
      <c r="A300" s="66" t="s">
        <v>306</v>
      </c>
      <c r="B300" s="64">
        <v>16113</v>
      </c>
      <c r="C300" s="65">
        <v>16731</v>
      </c>
    </row>
    <row r="301" ht="25.9" customHeight="1" spans="1:3">
      <c r="A301" s="67" t="s">
        <v>307</v>
      </c>
      <c r="B301" s="64">
        <v>16113</v>
      </c>
      <c r="C301" s="65">
        <v>16731</v>
      </c>
    </row>
    <row r="302" ht="25.9" customHeight="1" spans="1:3">
      <c r="A302" s="66" t="s">
        <v>309</v>
      </c>
      <c r="B302" s="64">
        <v>1357</v>
      </c>
      <c r="C302" s="65">
        <v>28</v>
      </c>
    </row>
    <row r="303" ht="25.9" customHeight="1" spans="1:3">
      <c r="A303" s="67" t="s">
        <v>310</v>
      </c>
      <c r="B303" s="64">
        <v>1357</v>
      </c>
      <c r="C303" s="65">
        <v>28</v>
      </c>
    </row>
    <row r="304" ht="25.9" customHeight="1" spans="1:3">
      <c r="A304" s="66" t="s">
        <v>311</v>
      </c>
      <c r="B304" s="64">
        <v>193</v>
      </c>
      <c r="C304" s="65">
        <v>214</v>
      </c>
    </row>
    <row r="305" ht="25.9" customHeight="1" spans="1:3">
      <c r="A305" s="67" t="s">
        <v>312</v>
      </c>
      <c r="B305" s="64">
        <v>193</v>
      </c>
      <c r="C305" s="65">
        <v>214</v>
      </c>
    </row>
    <row r="306" ht="25.9" customHeight="1" spans="1:3">
      <c r="A306" s="66" t="s">
        <v>313</v>
      </c>
      <c r="B306" s="64">
        <v>498</v>
      </c>
      <c r="C306" s="65">
        <v>532</v>
      </c>
    </row>
    <row r="307" ht="25.9" customHeight="1" spans="1:3">
      <c r="A307" s="67" t="s">
        <v>97</v>
      </c>
      <c r="B307" s="64">
        <v>198</v>
      </c>
      <c r="C307" s="65">
        <v>214</v>
      </c>
    </row>
    <row r="308" ht="25.9" customHeight="1" spans="1:3">
      <c r="A308" s="67" t="s">
        <v>98</v>
      </c>
      <c r="B308" s="64">
        <v>22</v>
      </c>
      <c r="C308" s="65">
        <v>19</v>
      </c>
    </row>
    <row r="309" ht="25.9" customHeight="1" spans="1:3">
      <c r="A309" s="67" t="s">
        <v>314</v>
      </c>
      <c r="B309" s="64">
        <v>4</v>
      </c>
      <c r="C309" s="65">
        <v>4</v>
      </c>
    </row>
    <row r="310" ht="25.9" customHeight="1" spans="1:3">
      <c r="A310" s="67" t="s">
        <v>103</v>
      </c>
      <c r="B310" s="64">
        <v>254</v>
      </c>
      <c r="C310" s="65">
        <v>255</v>
      </c>
    </row>
    <row r="311" ht="25.9" customHeight="1" spans="1:3">
      <c r="A311" s="67" t="s">
        <v>315</v>
      </c>
      <c r="B311" s="64">
        <v>20</v>
      </c>
      <c r="C311" s="65">
        <v>40</v>
      </c>
    </row>
    <row r="312" ht="25.9" customHeight="1" spans="1:3">
      <c r="A312" s="66" t="s">
        <v>316</v>
      </c>
      <c r="B312" s="64">
        <v>65</v>
      </c>
      <c r="C312" s="65">
        <v>70</v>
      </c>
    </row>
    <row r="313" ht="25.9" customHeight="1" spans="1:3">
      <c r="A313" s="67" t="s">
        <v>316</v>
      </c>
      <c r="B313" s="64">
        <v>65</v>
      </c>
      <c r="C313" s="65">
        <v>70</v>
      </c>
    </row>
    <row r="314" ht="25.9" customHeight="1" spans="1:3">
      <c r="A314" s="66" t="s">
        <v>447</v>
      </c>
      <c r="B314" s="64">
        <v>29</v>
      </c>
      <c r="C314" s="65">
        <v>24</v>
      </c>
    </row>
    <row r="315" ht="25.9" customHeight="1" spans="1:3">
      <c r="A315" s="67" t="s">
        <v>448</v>
      </c>
      <c r="B315" s="64">
        <v>29</v>
      </c>
      <c r="C315" s="65">
        <v>24</v>
      </c>
    </row>
    <row r="316" ht="25.9" customHeight="1" spans="1:3">
      <c r="A316" s="66" t="s">
        <v>317</v>
      </c>
      <c r="B316" s="64">
        <v>211</v>
      </c>
      <c r="C316" s="65">
        <v>10464</v>
      </c>
    </row>
    <row r="317" ht="25.9" customHeight="1" spans="1:3">
      <c r="A317" s="67" t="s">
        <v>317</v>
      </c>
      <c r="B317" s="64">
        <v>211</v>
      </c>
      <c r="C317" s="65">
        <v>10464</v>
      </c>
    </row>
    <row r="318" ht="25.9" customHeight="1" spans="1:3">
      <c r="A318" s="19" t="s">
        <v>318</v>
      </c>
      <c r="B318" s="64">
        <v>546</v>
      </c>
      <c r="C318" s="65">
        <v>259</v>
      </c>
    </row>
    <row r="319" ht="25.9" customHeight="1" spans="1:3">
      <c r="A319" s="66" t="s">
        <v>319</v>
      </c>
      <c r="B319" s="64">
        <v>546</v>
      </c>
      <c r="C319" s="65">
        <v>178</v>
      </c>
    </row>
    <row r="320" ht="25.9" customHeight="1" spans="1:3">
      <c r="A320" s="67" t="s">
        <v>320</v>
      </c>
      <c r="B320" s="64">
        <v>546</v>
      </c>
      <c r="C320" s="65">
        <v>30</v>
      </c>
    </row>
    <row r="321" ht="25.9" customHeight="1" spans="1:3">
      <c r="A321" s="67" t="s">
        <v>449</v>
      </c>
      <c r="B321" s="64"/>
      <c r="C321" s="65">
        <v>148</v>
      </c>
    </row>
    <row r="322" ht="25.9" customHeight="1" spans="1:3">
      <c r="A322" s="66" t="s">
        <v>450</v>
      </c>
      <c r="B322" s="64"/>
      <c r="C322" s="65">
        <v>81</v>
      </c>
    </row>
    <row r="323" ht="25.9" customHeight="1" spans="1:3">
      <c r="A323" s="67" t="s">
        <v>450</v>
      </c>
      <c r="B323" s="64"/>
      <c r="C323" s="65">
        <v>81</v>
      </c>
    </row>
    <row r="324" ht="25.9" customHeight="1" spans="1:3">
      <c r="A324" s="66" t="s">
        <v>321</v>
      </c>
      <c r="B324" s="64"/>
      <c r="C324" s="65"/>
    </row>
    <row r="325" ht="25.9" customHeight="1" spans="1:3">
      <c r="A325" s="67" t="s">
        <v>321</v>
      </c>
      <c r="B325" s="64"/>
      <c r="C325" s="65"/>
    </row>
    <row r="326" ht="25.9" customHeight="1" spans="1:3">
      <c r="A326" s="19" t="s">
        <v>322</v>
      </c>
      <c r="B326" s="64">
        <v>20642</v>
      </c>
      <c r="C326" s="65">
        <v>32372</v>
      </c>
    </row>
    <row r="327" ht="25.9" customHeight="1" spans="1:3">
      <c r="A327" s="66" t="s">
        <v>323</v>
      </c>
      <c r="B327" s="64">
        <v>3216</v>
      </c>
      <c r="C327" s="65">
        <v>3966</v>
      </c>
    </row>
    <row r="328" ht="25.9" customHeight="1" spans="1:3">
      <c r="A328" s="67" t="s">
        <v>97</v>
      </c>
      <c r="B328" s="64">
        <v>1678</v>
      </c>
      <c r="C328" s="65">
        <v>1773</v>
      </c>
    </row>
    <row r="329" ht="25.9" customHeight="1" spans="1:3">
      <c r="A329" s="67" t="s">
        <v>127</v>
      </c>
      <c r="B329" s="64">
        <v>368</v>
      </c>
      <c r="C329" s="65">
        <v>402</v>
      </c>
    </row>
    <row r="330" ht="25.9" customHeight="1" spans="1:3">
      <c r="A330" s="67" t="s">
        <v>451</v>
      </c>
      <c r="B330" s="64"/>
      <c r="C330" s="65"/>
    </row>
    <row r="331" ht="25.9" customHeight="1" spans="1:3">
      <c r="A331" s="67" t="s">
        <v>324</v>
      </c>
      <c r="B331" s="64">
        <v>1170</v>
      </c>
      <c r="C331" s="65">
        <v>1791</v>
      </c>
    </row>
    <row r="332" ht="25.9" customHeight="1" spans="1:3">
      <c r="A332" s="66" t="s">
        <v>325</v>
      </c>
      <c r="B332" s="64">
        <v>365</v>
      </c>
      <c r="C332" s="65">
        <v>200</v>
      </c>
    </row>
    <row r="333" ht="25.9" customHeight="1" spans="1:3">
      <c r="A333" s="67" t="s">
        <v>326</v>
      </c>
      <c r="B333" s="64">
        <v>365</v>
      </c>
      <c r="C333" s="65">
        <v>200</v>
      </c>
    </row>
    <row r="334" ht="25.9" customHeight="1" spans="1:3">
      <c r="A334" s="66" t="s">
        <v>327</v>
      </c>
      <c r="B334" s="64">
        <v>3057</v>
      </c>
      <c r="C334" s="65">
        <v>2868</v>
      </c>
    </row>
    <row r="335" ht="25.9" customHeight="1" spans="1:3">
      <c r="A335" s="67" t="s">
        <v>327</v>
      </c>
      <c r="B335" s="64">
        <v>3057</v>
      </c>
      <c r="C335" s="65">
        <v>2868</v>
      </c>
    </row>
    <row r="336" ht="25.9" customHeight="1" spans="1:3">
      <c r="A336" s="66" t="s">
        <v>452</v>
      </c>
      <c r="B336" s="64"/>
      <c r="C336" s="65"/>
    </row>
    <row r="337" ht="25.9" customHeight="1" spans="1:3">
      <c r="A337" s="67" t="s">
        <v>453</v>
      </c>
      <c r="B337" s="64"/>
      <c r="C337" s="65"/>
    </row>
    <row r="338" ht="25.9" customHeight="1" spans="1:3">
      <c r="A338" s="66" t="s">
        <v>328</v>
      </c>
      <c r="B338" s="64">
        <v>14004</v>
      </c>
      <c r="C338" s="65">
        <v>25338</v>
      </c>
    </row>
    <row r="339" ht="25.9" customHeight="1" spans="1:3">
      <c r="A339" s="67" t="s">
        <v>328</v>
      </c>
      <c r="B339" s="64">
        <v>14004</v>
      </c>
      <c r="C339" s="65">
        <v>25338</v>
      </c>
    </row>
    <row r="340" ht="25.9" customHeight="1" spans="1:3">
      <c r="A340" s="19" t="s">
        <v>329</v>
      </c>
      <c r="B340" s="64">
        <v>27257</v>
      </c>
      <c r="C340" s="65">
        <v>41947</v>
      </c>
    </row>
    <row r="341" ht="25.9" customHeight="1" spans="1:3">
      <c r="A341" s="66" t="s">
        <v>330</v>
      </c>
      <c r="B341" s="64">
        <v>11239</v>
      </c>
      <c r="C341" s="65">
        <v>26452</v>
      </c>
    </row>
    <row r="342" ht="25.9" customHeight="1" spans="1:3">
      <c r="A342" s="67" t="s">
        <v>97</v>
      </c>
      <c r="B342" s="64">
        <v>5179</v>
      </c>
      <c r="C342" s="65">
        <v>6410</v>
      </c>
    </row>
    <row r="343" ht="25.9" customHeight="1" spans="1:3">
      <c r="A343" s="67" t="s">
        <v>103</v>
      </c>
      <c r="B343" s="64">
        <v>2629</v>
      </c>
      <c r="C343" s="65">
        <v>3496</v>
      </c>
    </row>
    <row r="344" ht="25.9" customHeight="1" spans="1:3">
      <c r="A344" s="67" t="s">
        <v>331</v>
      </c>
      <c r="B344" s="64">
        <v>3</v>
      </c>
      <c r="C344" s="65">
        <v>44</v>
      </c>
    </row>
    <row r="345" ht="25.9" customHeight="1" spans="1:3">
      <c r="A345" s="67" t="s">
        <v>332</v>
      </c>
      <c r="B345" s="64">
        <v>8</v>
      </c>
      <c r="C345" s="65">
        <v>63</v>
      </c>
    </row>
    <row r="346" ht="25.9" customHeight="1" spans="1:3">
      <c r="A346" s="67" t="s">
        <v>454</v>
      </c>
      <c r="B346" s="64"/>
      <c r="C346" s="65"/>
    </row>
    <row r="347" ht="25.9" customHeight="1" spans="1:3">
      <c r="A347" s="67" t="s">
        <v>455</v>
      </c>
      <c r="B347" s="64"/>
      <c r="C347" s="65"/>
    </row>
    <row r="348" ht="25.9" customHeight="1" spans="1:3">
      <c r="A348" s="67" t="s">
        <v>333</v>
      </c>
      <c r="B348" s="64">
        <v>45</v>
      </c>
      <c r="C348" s="65">
        <v>380</v>
      </c>
    </row>
    <row r="349" ht="25.9" customHeight="1" spans="1:3">
      <c r="A349" s="67" t="s">
        <v>456</v>
      </c>
      <c r="B349" s="64"/>
      <c r="C349" s="65">
        <v>389</v>
      </c>
    </row>
    <row r="350" ht="25.9" customHeight="1" spans="1:3">
      <c r="A350" s="67" t="s">
        <v>334</v>
      </c>
      <c r="B350" s="64"/>
      <c r="C350" s="65">
        <v>72</v>
      </c>
    </row>
    <row r="351" ht="25.9" customHeight="1" spans="1:3">
      <c r="A351" s="67" t="s">
        <v>457</v>
      </c>
      <c r="B351" s="64"/>
      <c r="C351" s="65">
        <v>16</v>
      </c>
    </row>
    <row r="352" ht="25.9" customHeight="1" spans="1:3">
      <c r="A352" s="67" t="s">
        <v>335</v>
      </c>
      <c r="B352" s="64">
        <v>1818</v>
      </c>
      <c r="C352" s="65">
        <v>14497</v>
      </c>
    </row>
    <row r="353" ht="25.9" customHeight="1" spans="1:3">
      <c r="A353" s="67" t="s">
        <v>458</v>
      </c>
      <c r="B353" s="64">
        <v>83</v>
      </c>
      <c r="C353" s="65">
        <v>361</v>
      </c>
    </row>
    <row r="354" ht="25.9" customHeight="1" spans="1:3">
      <c r="A354" s="67" t="s">
        <v>337</v>
      </c>
      <c r="B354" s="64">
        <v>1474</v>
      </c>
      <c r="C354" s="65">
        <v>724</v>
      </c>
    </row>
    <row r="355" ht="25.9" customHeight="1" spans="1:3">
      <c r="A355" s="66" t="s">
        <v>338</v>
      </c>
      <c r="B355" s="64">
        <v>2376</v>
      </c>
      <c r="C355" s="65">
        <v>2454</v>
      </c>
    </row>
    <row r="356" ht="25.9" customHeight="1" spans="1:3">
      <c r="A356" s="67" t="s">
        <v>459</v>
      </c>
      <c r="B356" s="64"/>
      <c r="C356" s="65"/>
    </row>
    <row r="357" ht="25.9" customHeight="1" spans="1:3">
      <c r="A357" s="67" t="s">
        <v>339</v>
      </c>
      <c r="B357" s="64">
        <v>1166</v>
      </c>
      <c r="C357" s="65">
        <v>892</v>
      </c>
    </row>
    <row r="358" ht="25.9" customHeight="1" spans="1:3">
      <c r="A358" s="67" t="s">
        <v>460</v>
      </c>
      <c r="B358" s="64"/>
      <c r="C358" s="65"/>
    </row>
    <row r="359" ht="25.9" customHeight="1" spans="1:3">
      <c r="A359" s="67" t="s">
        <v>340</v>
      </c>
      <c r="B359" s="64">
        <v>677</v>
      </c>
      <c r="C359" s="65">
        <v>604</v>
      </c>
    </row>
    <row r="360" ht="25.9" customHeight="1" spans="1:3">
      <c r="A360" s="67" t="s">
        <v>461</v>
      </c>
      <c r="B360" s="64"/>
      <c r="C360" s="65"/>
    </row>
    <row r="361" ht="25.9" customHeight="1" spans="1:3">
      <c r="A361" s="67" t="s">
        <v>341</v>
      </c>
      <c r="B361" s="64">
        <v>287</v>
      </c>
      <c r="C361" s="65">
        <v>70</v>
      </c>
    </row>
    <row r="362" ht="25.9" customHeight="1" spans="1:3">
      <c r="A362" s="67" t="s">
        <v>342</v>
      </c>
      <c r="B362" s="64">
        <v>246</v>
      </c>
      <c r="C362" s="65">
        <v>888</v>
      </c>
    </row>
    <row r="363" ht="25.9" customHeight="1" spans="1:3">
      <c r="A363" s="66" t="s">
        <v>343</v>
      </c>
      <c r="B363" s="64">
        <v>1267</v>
      </c>
      <c r="C363" s="65">
        <v>432</v>
      </c>
    </row>
    <row r="364" ht="25.9" customHeight="1" spans="1:3">
      <c r="A364" s="67" t="s">
        <v>462</v>
      </c>
      <c r="B364" s="64"/>
      <c r="C364" s="65"/>
    </row>
    <row r="365" ht="25.9" customHeight="1" spans="1:3">
      <c r="A365" s="67" t="s">
        <v>344</v>
      </c>
      <c r="B365" s="64">
        <v>867</v>
      </c>
      <c r="C365" s="65">
        <v>115</v>
      </c>
    </row>
    <row r="366" ht="25.9" customHeight="1" spans="1:3">
      <c r="A366" s="67" t="s">
        <v>345</v>
      </c>
      <c r="B366" s="64">
        <v>4</v>
      </c>
      <c r="C366" s="65"/>
    </row>
    <row r="367" ht="25.9" customHeight="1" spans="1:3">
      <c r="A367" s="67" t="s">
        <v>463</v>
      </c>
      <c r="B367" s="64"/>
      <c r="C367" s="65">
        <v>16</v>
      </c>
    </row>
    <row r="368" ht="25.9" customHeight="1" spans="1:3">
      <c r="A368" s="67" t="s">
        <v>346</v>
      </c>
      <c r="B368" s="64">
        <v>60</v>
      </c>
      <c r="C368" s="65">
        <v>160</v>
      </c>
    </row>
    <row r="369" ht="25.9" customHeight="1" spans="1:3">
      <c r="A369" s="67" t="s">
        <v>347</v>
      </c>
      <c r="B369" s="64">
        <v>336</v>
      </c>
      <c r="C369" s="65">
        <v>141</v>
      </c>
    </row>
    <row r="370" ht="25.9" customHeight="1" spans="1:3">
      <c r="A370" s="66" t="s">
        <v>348</v>
      </c>
      <c r="B370" s="64">
        <v>5978</v>
      </c>
      <c r="C370" s="65">
        <v>3435</v>
      </c>
    </row>
    <row r="371" ht="25.9" customHeight="1" spans="1:3">
      <c r="A371" s="67" t="s">
        <v>349</v>
      </c>
      <c r="B371" s="64">
        <v>5610</v>
      </c>
      <c r="C371" s="65">
        <v>1937</v>
      </c>
    </row>
    <row r="372" ht="25.9" customHeight="1" spans="1:3">
      <c r="A372" s="67" t="s">
        <v>350</v>
      </c>
      <c r="B372" s="64">
        <v>368</v>
      </c>
      <c r="C372" s="65">
        <v>1498</v>
      </c>
    </row>
    <row r="373" ht="25.9" customHeight="1" spans="1:3">
      <c r="A373" s="66" t="s">
        <v>351</v>
      </c>
      <c r="B373" s="64">
        <v>2942</v>
      </c>
      <c r="C373" s="65">
        <v>5356</v>
      </c>
    </row>
    <row r="374" ht="25.9" customHeight="1" spans="1:3">
      <c r="A374" s="67" t="s">
        <v>464</v>
      </c>
      <c r="B374" s="64"/>
      <c r="C374" s="65"/>
    </row>
    <row r="375" ht="25.9" customHeight="1" spans="1:3">
      <c r="A375" s="67" t="s">
        <v>352</v>
      </c>
      <c r="B375" s="64">
        <v>2738</v>
      </c>
      <c r="C375" s="65">
        <v>4989</v>
      </c>
    </row>
    <row r="376" ht="25.9" customHeight="1" spans="1:3">
      <c r="A376" s="67" t="s">
        <v>353</v>
      </c>
      <c r="B376" s="64">
        <v>15</v>
      </c>
      <c r="C376" s="65">
        <v>267</v>
      </c>
    </row>
    <row r="377" ht="25.9" customHeight="1" spans="1:3">
      <c r="A377" s="67" t="s">
        <v>354</v>
      </c>
      <c r="B377" s="64">
        <v>189</v>
      </c>
      <c r="C377" s="65">
        <v>100</v>
      </c>
    </row>
    <row r="378" ht="25.9" customHeight="1" spans="1:3">
      <c r="A378" s="66" t="s">
        <v>355</v>
      </c>
      <c r="B378" s="64">
        <v>343</v>
      </c>
      <c r="C378" s="65">
        <v>1833</v>
      </c>
    </row>
    <row r="379" ht="25.9" customHeight="1" spans="1:3">
      <c r="A379" s="67" t="s">
        <v>356</v>
      </c>
      <c r="B379" s="64">
        <v>343</v>
      </c>
      <c r="C379" s="65">
        <v>1833</v>
      </c>
    </row>
    <row r="380" ht="25.9" customHeight="1" spans="1:3">
      <c r="A380" s="66" t="s">
        <v>357</v>
      </c>
      <c r="B380" s="64">
        <v>3112</v>
      </c>
      <c r="C380" s="65">
        <v>1985</v>
      </c>
    </row>
    <row r="381" ht="25.9" customHeight="1" spans="1:3">
      <c r="A381" s="67" t="s">
        <v>357</v>
      </c>
      <c r="B381" s="64">
        <v>3112</v>
      </c>
      <c r="C381" s="65">
        <v>1985</v>
      </c>
    </row>
    <row r="382" ht="25.9" customHeight="1" spans="1:3">
      <c r="A382" s="19" t="s">
        <v>465</v>
      </c>
      <c r="B382" s="64"/>
      <c r="C382" s="65">
        <v>229</v>
      </c>
    </row>
    <row r="383" ht="25.9" customHeight="1" spans="1:3">
      <c r="A383" s="66" t="s">
        <v>466</v>
      </c>
      <c r="B383" s="64"/>
      <c r="C383" s="65">
        <v>229</v>
      </c>
    </row>
    <row r="384" ht="25.9" customHeight="1" spans="1:3">
      <c r="A384" s="67" t="s">
        <v>467</v>
      </c>
      <c r="B384" s="64"/>
      <c r="C384" s="65">
        <v>220</v>
      </c>
    </row>
    <row r="385" ht="25.9" customHeight="1" spans="1:3">
      <c r="A385" s="67" t="s">
        <v>468</v>
      </c>
      <c r="B385" s="64"/>
      <c r="C385" s="65">
        <v>9</v>
      </c>
    </row>
    <row r="386" ht="25.9" customHeight="1" spans="1:3">
      <c r="A386" s="19" t="s">
        <v>469</v>
      </c>
      <c r="B386" s="64">
        <v>6</v>
      </c>
      <c r="C386" s="65">
        <v>724</v>
      </c>
    </row>
    <row r="387" ht="25.9" customHeight="1" spans="1:3">
      <c r="A387" s="66" t="s">
        <v>359</v>
      </c>
      <c r="B387" s="64">
        <v>2</v>
      </c>
      <c r="C387" s="65">
        <v>21</v>
      </c>
    </row>
    <row r="388" ht="25.9" customHeight="1" spans="1:3">
      <c r="A388" s="67" t="s">
        <v>360</v>
      </c>
      <c r="B388" s="64">
        <v>2</v>
      </c>
      <c r="C388" s="65">
        <v>21</v>
      </c>
    </row>
    <row r="389" ht="25.9" customHeight="1" spans="1:3">
      <c r="A389" s="66" t="s">
        <v>361</v>
      </c>
      <c r="B389" s="64">
        <v>4</v>
      </c>
      <c r="C389" s="65">
        <v>703</v>
      </c>
    </row>
    <row r="390" ht="25.9" customHeight="1" spans="1:3">
      <c r="A390" s="67" t="s">
        <v>361</v>
      </c>
      <c r="B390" s="64">
        <v>4</v>
      </c>
      <c r="C390" s="65">
        <v>703</v>
      </c>
    </row>
    <row r="391" ht="25.9" customHeight="1" spans="1:3">
      <c r="A391" s="19" t="s">
        <v>470</v>
      </c>
      <c r="B391" s="64"/>
      <c r="C391" s="65"/>
    </row>
    <row r="392" ht="25.9" customHeight="1" spans="1:3">
      <c r="A392" s="66" t="s">
        <v>363</v>
      </c>
      <c r="B392" s="64"/>
      <c r="C392" s="65"/>
    </row>
    <row r="393" ht="25.9" customHeight="1" spans="1:3">
      <c r="A393" s="67" t="s">
        <v>363</v>
      </c>
      <c r="B393" s="64"/>
      <c r="C393" s="65"/>
    </row>
    <row r="394" ht="25.9" customHeight="1" spans="1:3">
      <c r="A394" s="19" t="s">
        <v>471</v>
      </c>
      <c r="B394" s="64">
        <v>898</v>
      </c>
      <c r="C394" s="65">
        <v>1245</v>
      </c>
    </row>
    <row r="395" ht="25.9" customHeight="1" spans="1:3">
      <c r="A395" s="66" t="s">
        <v>365</v>
      </c>
      <c r="B395" s="64">
        <v>898</v>
      </c>
      <c r="C395" s="65">
        <v>1245</v>
      </c>
    </row>
    <row r="396" ht="25.9" customHeight="1" spans="1:3">
      <c r="A396" s="67" t="s">
        <v>97</v>
      </c>
      <c r="B396" s="64">
        <v>552</v>
      </c>
      <c r="C396" s="65">
        <v>629</v>
      </c>
    </row>
    <row r="397" ht="25.9" customHeight="1" spans="1:3">
      <c r="A397" s="67" t="s">
        <v>98</v>
      </c>
      <c r="B397" s="64">
        <v>15</v>
      </c>
      <c r="C397" s="65">
        <v>2</v>
      </c>
    </row>
    <row r="398" ht="25.9" customHeight="1" spans="1:3">
      <c r="A398" s="67" t="s">
        <v>127</v>
      </c>
      <c r="B398" s="64"/>
      <c r="C398" s="65">
        <v>29</v>
      </c>
    </row>
    <row r="399" ht="25.9" customHeight="1" spans="1:3">
      <c r="A399" s="67" t="s">
        <v>366</v>
      </c>
      <c r="B399" s="64">
        <v>259</v>
      </c>
      <c r="C399" s="65">
        <v>548</v>
      </c>
    </row>
    <row r="400" ht="25.9" customHeight="1" spans="1:3">
      <c r="A400" s="67" t="s">
        <v>472</v>
      </c>
      <c r="B400" s="64"/>
      <c r="C400" s="65"/>
    </row>
    <row r="401" ht="25.9" customHeight="1" spans="1:3">
      <c r="A401" s="67" t="s">
        <v>367</v>
      </c>
      <c r="B401" s="64">
        <v>5</v>
      </c>
      <c r="C401" s="65"/>
    </row>
    <row r="402" ht="25.9" customHeight="1" spans="1:3">
      <c r="A402" s="67" t="s">
        <v>473</v>
      </c>
      <c r="B402" s="64"/>
      <c r="C402" s="65"/>
    </row>
    <row r="403" ht="25.9" customHeight="1" spans="1:3">
      <c r="A403" s="67" t="s">
        <v>103</v>
      </c>
      <c r="B403" s="64">
        <v>67</v>
      </c>
      <c r="C403" s="65">
        <v>37</v>
      </c>
    </row>
    <row r="404" ht="25.9" customHeight="1" spans="1:3">
      <c r="A404" s="19" t="s">
        <v>474</v>
      </c>
      <c r="B404" s="64">
        <v>7544</v>
      </c>
      <c r="C404" s="65">
        <v>16791</v>
      </c>
    </row>
    <row r="405" ht="25.9" customHeight="1" spans="1:3">
      <c r="A405" s="66" t="s">
        <v>369</v>
      </c>
      <c r="B405" s="64">
        <v>7544</v>
      </c>
      <c r="C405" s="65">
        <v>6452</v>
      </c>
    </row>
    <row r="406" ht="25.9" customHeight="1" spans="1:3">
      <c r="A406" s="67" t="s">
        <v>370</v>
      </c>
      <c r="B406" s="64">
        <v>36</v>
      </c>
      <c r="C406" s="65">
        <v>9</v>
      </c>
    </row>
    <row r="407" ht="25.9" customHeight="1" spans="1:3">
      <c r="A407" s="67" t="s">
        <v>371</v>
      </c>
      <c r="B407" s="64">
        <v>79</v>
      </c>
      <c r="C407" s="65">
        <v>1</v>
      </c>
    </row>
    <row r="408" ht="25.9" customHeight="1" spans="1:3">
      <c r="A408" s="67" t="s">
        <v>372</v>
      </c>
      <c r="B408" s="64">
        <v>2200</v>
      </c>
      <c r="C408" s="65">
        <v>6442</v>
      </c>
    </row>
    <row r="409" ht="25.9" customHeight="1" spans="1:3">
      <c r="A409" s="67" t="s">
        <v>373</v>
      </c>
      <c r="B409" s="64">
        <v>5229</v>
      </c>
      <c r="C409" s="65"/>
    </row>
    <row r="410" ht="25.9" customHeight="1" spans="1:3">
      <c r="A410" s="19" t="s">
        <v>475</v>
      </c>
      <c r="B410" s="64">
        <v>1204</v>
      </c>
      <c r="C410" s="65">
        <v>1201</v>
      </c>
    </row>
    <row r="411" ht="25.9" customHeight="1" spans="1:3">
      <c r="A411" s="66" t="s">
        <v>375</v>
      </c>
      <c r="B411" s="64">
        <v>1204</v>
      </c>
      <c r="C411" s="65">
        <v>1201</v>
      </c>
    </row>
    <row r="412" ht="25.9" customHeight="1" spans="1:3">
      <c r="A412" s="67" t="s">
        <v>376</v>
      </c>
      <c r="B412" s="64">
        <v>1204</v>
      </c>
      <c r="C412" s="65">
        <v>1201</v>
      </c>
    </row>
    <row r="413" ht="25.9" customHeight="1" spans="1:3">
      <c r="A413" s="19" t="s">
        <v>476</v>
      </c>
      <c r="B413" s="64">
        <v>2663</v>
      </c>
      <c r="C413" s="65">
        <v>3335</v>
      </c>
    </row>
    <row r="414" ht="25.9" customHeight="1" spans="1:3">
      <c r="A414" s="66" t="s">
        <v>378</v>
      </c>
      <c r="B414" s="64">
        <v>1177</v>
      </c>
      <c r="C414" s="65">
        <v>750</v>
      </c>
    </row>
    <row r="415" ht="25.9" customHeight="1" spans="1:3">
      <c r="A415" s="67" t="s">
        <v>97</v>
      </c>
      <c r="B415" s="64">
        <v>819</v>
      </c>
      <c r="C415" s="65">
        <v>100</v>
      </c>
    </row>
    <row r="416" ht="25.9" customHeight="1" spans="1:3">
      <c r="A416" s="67" t="s">
        <v>98</v>
      </c>
      <c r="B416" s="64">
        <v>79</v>
      </c>
      <c r="C416" s="65">
        <v>24</v>
      </c>
    </row>
    <row r="417" ht="25.9" customHeight="1" spans="1:3">
      <c r="A417" s="67" t="s">
        <v>127</v>
      </c>
      <c r="B417" s="64">
        <v>56</v>
      </c>
      <c r="C417" s="65">
        <v>5</v>
      </c>
    </row>
    <row r="418" ht="25.9" customHeight="1" spans="1:3">
      <c r="A418" s="67" t="s">
        <v>379</v>
      </c>
      <c r="B418" s="64">
        <v>10</v>
      </c>
      <c r="C418" s="65">
        <v>72</v>
      </c>
    </row>
    <row r="419" ht="25.9" customHeight="1" spans="1:3">
      <c r="A419" s="67" t="s">
        <v>380</v>
      </c>
      <c r="B419" s="64">
        <v>123</v>
      </c>
      <c r="C419" s="65">
        <v>392</v>
      </c>
    </row>
    <row r="420" ht="25.9" customHeight="1" spans="1:3">
      <c r="A420" s="67" t="s">
        <v>381</v>
      </c>
      <c r="B420" s="64"/>
      <c r="C420" s="65">
        <v>70</v>
      </c>
    </row>
    <row r="421" ht="25.9" customHeight="1" spans="1:3">
      <c r="A421" s="67" t="s">
        <v>103</v>
      </c>
      <c r="B421" s="64">
        <v>16</v>
      </c>
      <c r="C421" s="65">
        <v>5</v>
      </c>
    </row>
    <row r="422" ht="25.9" customHeight="1" spans="1:3">
      <c r="A422" s="67" t="s">
        <v>382</v>
      </c>
      <c r="B422" s="64">
        <v>74</v>
      </c>
      <c r="C422" s="65">
        <v>82</v>
      </c>
    </row>
    <row r="423" ht="25.9" customHeight="1" spans="1:3">
      <c r="A423" s="66" t="s">
        <v>383</v>
      </c>
      <c r="B423" s="64">
        <v>1370</v>
      </c>
      <c r="C423" s="65">
        <v>2432</v>
      </c>
    </row>
    <row r="424" ht="25.9" customHeight="1" spans="1:3">
      <c r="A424" s="67" t="s">
        <v>97</v>
      </c>
      <c r="B424" s="64">
        <v>58</v>
      </c>
      <c r="C424" s="65">
        <v>564</v>
      </c>
    </row>
    <row r="425" ht="25.9" customHeight="1" spans="1:3">
      <c r="A425" s="67" t="s">
        <v>98</v>
      </c>
      <c r="B425" s="64"/>
      <c r="C425" s="65"/>
    </row>
    <row r="426" ht="25.9" customHeight="1" spans="1:3">
      <c r="A426" s="67" t="s">
        <v>384</v>
      </c>
      <c r="B426" s="64">
        <v>188</v>
      </c>
      <c r="C426" s="65">
        <v>659</v>
      </c>
    </row>
    <row r="427" ht="25.9" customHeight="1" spans="1:3">
      <c r="A427" s="67" t="s">
        <v>103</v>
      </c>
      <c r="B427" s="64"/>
      <c r="C427" s="65">
        <v>10</v>
      </c>
    </row>
    <row r="428" ht="25.9" customHeight="1" spans="1:3">
      <c r="A428" s="67" t="s">
        <v>385</v>
      </c>
      <c r="B428" s="64">
        <v>1124</v>
      </c>
      <c r="C428" s="65">
        <v>1199</v>
      </c>
    </row>
    <row r="429" ht="25.9" customHeight="1" spans="1:3">
      <c r="A429" s="66" t="s">
        <v>386</v>
      </c>
      <c r="B429" s="64">
        <v>10</v>
      </c>
      <c r="C429" s="65">
        <v>10</v>
      </c>
    </row>
    <row r="430" ht="25.9" customHeight="1" spans="1:3">
      <c r="A430" s="67" t="s">
        <v>387</v>
      </c>
      <c r="B430" s="64">
        <v>10</v>
      </c>
      <c r="C430" s="65">
        <v>10</v>
      </c>
    </row>
    <row r="431" ht="25.9" customHeight="1" spans="1:3">
      <c r="A431" s="67" t="s">
        <v>477</v>
      </c>
      <c r="B431" s="64"/>
      <c r="C431" s="65"/>
    </row>
    <row r="432" ht="25.9" customHeight="1" spans="1:3">
      <c r="A432" s="66" t="s">
        <v>388</v>
      </c>
      <c r="B432" s="64">
        <v>75</v>
      </c>
      <c r="C432" s="65">
        <v>143</v>
      </c>
    </row>
    <row r="433" ht="25.9" customHeight="1" spans="1:3">
      <c r="A433" s="67" t="s">
        <v>478</v>
      </c>
      <c r="B433" s="64">
        <v>75</v>
      </c>
      <c r="C433" s="65">
        <v>143</v>
      </c>
    </row>
    <row r="434" ht="25.9" customHeight="1" spans="1:3">
      <c r="A434" s="66" t="s">
        <v>390</v>
      </c>
      <c r="B434" s="64">
        <v>31</v>
      </c>
      <c r="C434" s="65"/>
    </row>
    <row r="435" ht="25.9" customHeight="1" spans="1:3">
      <c r="A435" s="67" t="s">
        <v>390</v>
      </c>
      <c r="B435" s="64">
        <v>31</v>
      </c>
      <c r="C435" s="65"/>
    </row>
    <row r="436" ht="25.9" customHeight="1" spans="1:3">
      <c r="A436" s="19" t="s">
        <v>479</v>
      </c>
      <c r="B436" s="64"/>
      <c r="C436" s="65">
        <v>3850</v>
      </c>
    </row>
    <row r="437" ht="25.9" customHeight="1" spans="1:3">
      <c r="A437" s="19" t="s">
        <v>480</v>
      </c>
      <c r="B437" s="64">
        <v>14801</v>
      </c>
      <c r="C437" s="65">
        <v>8900</v>
      </c>
    </row>
    <row r="438" ht="25.9" customHeight="1" spans="1:3">
      <c r="A438" s="66" t="s">
        <v>393</v>
      </c>
      <c r="B438" s="64">
        <v>14801</v>
      </c>
      <c r="C438" s="65">
        <v>8900</v>
      </c>
    </row>
    <row r="439" ht="25.9" customHeight="1" spans="1:3">
      <c r="A439" s="67" t="s">
        <v>393</v>
      </c>
      <c r="B439" s="64">
        <v>14801</v>
      </c>
      <c r="C439" s="65">
        <v>8900</v>
      </c>
    </row>
    <row r="440" ht="25.9" customHeight="1" spans="1:3">
      <c r="A440" s="19" t="s">
        <v>481</v>
      </c>
      <c r="B440" s="64"/>
      <c r="C440" s="65">
        <v>240</v>
      </c>
    </row>
    <row r="441" ht="25.9" customHeight="1" spans="1:3">
      <c r="A441" s="66" t="s">
        <v>395</v>
      </c>
      <c r="B441" s="64"/>
      <c r="C441" s="65">
        <v>240</v>
      </c>
    </row>
    <row r="442" ht="25.9" customHeight="1" spans="1:3">
      <c r="A442" s="67" t="s">
        <v>396</v>
      </c>
      <c r="B442" s="64"/>
      <c r="C442" s="65">
        <v>240</v>
      </c>
    </row>
    <row r="443" ht="25.9" customHeight="1" spans="1:3">
      <c r="A443" s="19" t="s">
        <v>482</v>
      </c>
      <c r="B443" s="64">
        <v>2815</v>
      </c>
      <c r="C443" s="65">
        <v>5085</v>
      </c>
    </row>
    <row r="444" ht="25.9" customHeight="1" spans="1:3">
      <c r="A444" s="66" t="s">
        <v>398</v>
      </c>
      <c r="B444" s="64">
        <v>2815</v>
      </c>
      <c r="C444" s="65">
        <v>5085</v>
      </c>
    </row>
    <row r="445" ht="25.9" customHeight="1" spans="1:3">
      <c r="A445" s="67" t="s">
        <v>399</v>
      </c>
      <c r="B445" s="64">
        <v>2815</v>
      </c>
      <c r="C445" s="65">
        <v>5085</v>
      </c>
    </row>
    <row r="446" ht="25.9" customHeight="1" spans="1:3">
      <c r="A446" s="19" t="s">
        <v>483</v>
      </c>
      <c r="B446" s="64">
        <v>6</v>
      </c>
      <c r="C446" s="65">
        <v>8</v>
      </c>
    </row>
    <row r="447" ht="25.9" customHeight="1" spans="1:3">
      <c r="A447" s="66" t="s">
        <v>401</v>
      </c>
      <c r="B447" s="64">
        <v>6</v>
      </c>
      <c r="C447" s="65">
        <v>8</v>
      </c>
    </row>
    <row r="448" ht="25.9" customHeight="1" spans="1:3">
      <c r="A448" s="68" t="s">
        <v>401</v>
      </c>
      <c r="B448" s="69">
        <v>6</v>
      </c>
      <c r="C448" s="70">
        <v>8</v>
      </c>
    </row>
    <row r="449" ht="49.15" customHeight="1" spans="1:3">
      <c r="A449" s="71" t="s">
        <v>484</v>
      </c>
      <c r="B449" s="72"/>
      <c r="C449" s="72"/>
    </row>
  </sheetData>
  <autoFilter ref="A4:IQ449">
    <extLst/>
  </autoFilter>
  <mergeCells count="2">
    <mergeCell ref="A2:C2"/>
    <mergeCell ref="A449:C449"/>
  </mergeCells>
  <printOptions horizontalCentered="1"/>
  <pageMargins left="0.751388888888889" right="0.751388888888889" top="0.550694444444444" bottom="0.830555555555555" header="0.5" footer="0.5"/>
  <pageSetup paperSize="9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33"/>
  <sheetViews>
    <sheetView view="pageBreakPreview" zoomScaleNormal="100" topLeftCell="A9" workbookViewId="0">
      <selection activeCell="A23" sqref="A23"/>
    </sheetView>
  </sheetViews>
  <sheetFormatPr defaultColWidth="9.14285714285714" defaultRowHeight="14.25"/>
  <cols>
    <col min="1" max="1" width="66.1428571428571" style="39" customWidth="1"/>
    <col min="2" max="2" width="21.7142857142857" style="39" customWidth="1"/>
    <col min="3" max="16384" width="9.14285714285714" style="5"/>
  </cols>
  <sheetData>
    <row r="1" s="1" customFormat="1" spans="1:252">
      <c r="A1" s="7" t="s">
        <v>485</v>
      </c>
      <c r="B1" s="7"/>
      <c r="C1" s="23"/>
      <c r="IR1" s="5"/>
    </row>
    <row r="2" ht="48" customHeight="1" spans="1:2">
      <c r="A2" s="40" t="s">
        <v>486</v>
      </c>
      <c r="B2" s="40"/>
    </row>
    <row r="3" s="1" customFormat="1" ht="19.9" customHeight="1" spans="1:252">
      <c r="A3" s="41"/>
      <c r="B3" s="42" t="s">
        <v>6</v>
      </c>
      <c r="C3" s="11"/>
      <c r="IR3" s="5"/>
    </row>
    <row r="4" s="38" customFormat="1" ht="25" customHeight="1" spans="1:2">
      <c r="A4" s="43" t="s">
        <v>7</v>
      </c>
      <c r="B4" s="44" t="s">
        <v>405</v>
      </c>
    </row>
    <row r="5" ht="25" customHeight="1" spans="1:2">
      <c r="A5" s="45" t="s">
        <v>487</v>
      </c>
      <c r="B5" s="46">
        <v>185768</v>
      </c>
    </row>
    <row r="6" ht="25" customHeight="1" spans="1:2">
      <c r="A6" s="47" t="s">
        <v>488</v>
      </c>
      <c r="B6" s="48">
        <v>42013</v>
      </c>
    </row>
    <row r="7" ht="25" customHeight="1" spans="1:2">
      <c r="A7" s="49" t="s">
        <v>489</v>
      </c>
      <c r="B7" s="32">
        <v>24827</v>
      </c>
    </row>
    <row r="8" ht="25" customHeight="1" spans="1:2">
      <c r="A8" s="49" t="s">
        <v>490</v>
      </c>
      <c r="B8" s="32">
        <v>7007</v>
      </c>
    </row>
    <row r="9" ht="25" customHeight="1" spans="1:2">
      <c r="A9" s="49" t="s">
        <v>491</v>
      </c>
      <c r="B9" s="32">
        <v>3838</v>
      </c>
    </row>
    <row r="10" ht="25" customHeight="1" spans="1:2">
      <c r="A10" s="49" t="s">
        <v>492</v>
      </c>
      <c r="B10" s="32">
        <v>6341</v>
      </c>
    </row>
    <row r="11" ht="25" customHeight="1" spans="1:2">
      <c r="A11" s="47" t="s">
        <v>493</v>
      </c>
      <c r="B11" s="48">
        <v>5276</v>
      </c>
    </row>
    <row r="12" ht="25" customHeight="1" spans="1:2">
      <c r="A12" s="49" t="s">
        <v>494</v>
      </c>
      <c r="B12" s="32">
        <v>2810</v>
      </c>
    </row>
    <row r="13" ht="25" customHeight="1" spans="1:2">
      <c r="A13" s="49" t="s">
        <v>495</v>
      </c>
      <c r="B13" s="32">
        <v>1</v>
      </c>
    </row>
    <row r="14" ht="25" customHeight="1" spans="1:2">
      <c r="A14" s="49" t="s">
        <v>496</v>
      </c>
      <c r="B14" s="32">
        <v>12</v>
      </c>
    </row>
    <row r="15" ht="25" customHeight="1" spans="1:2">
      <c r="A15" s="49" t="s">
        <v>497</v>
      </c>
      <c r="B15" s="32">
        <v>42</v>
      </c>
    </row>
    <row r="16" ht="25" customHeight="1" spans="1:2">
      <c r="A16" s="49" t="s">
        <v>498</v>
      </c>
      <c r="B16" s="32">
        <v>348</v>
      </c>
    </row>
    <row r="17" ht="25" customHeight="1" spans="1:2">
      <c r="A17" s="49" t="s">
        <v>499</v>
      </c>
      <c r="B17" s="32">
        <v>2</v>
      </c>
    </row>
    <row r="18" ht="25" customHeight="1" spans="1:2">
      <c r="A18" s="49" t="s">
        <v>500</v>
      </c>
      <c r="B18" s="32">
        <v>192</v>
      </c>
    </row>
    <row r="19" ht="25" customHeight="1" spans="1:2">
      <c r="A19" s="49" t="s">
        <v>501</v>
      </c>
      <c r="B19" s="32">
        <v>178</v>
      </c>
    </row>
    <row r="20" ht="25" customHeight="1" spans="1:2">
      <c r="A20" s="49" t="s">
        <v>502</v>
      </c>
      <c r="B20" s="32">
        <v>1691</v>
      </c>
    </row>
    <row r="21" ht="25" customHeight="1" spans="1:2">
      <c r="A21" s="47" t="s">
        <v>503</v>
      </c>
      <c r="B21" s="48">
        <v>127</v>
      </c>
    </row>
    <row r="22" ht="25" customHeight="1" spans="1:2">
      <c r="A22" s="49" t="s">
        <v>504</v>
      </c>
      <c r="B22" s="32">
        <v>127</v>
      </c>
    </row>
    <row r="23" ht="25" customHeight="1" spans="1:2">
      <c r="A23" s="47" t="s">
        <v>505</v>
      </c>
      <c r="B23" s="48">
        <v>120398</v>
      </c>
    </row>
    <row r="24" ht="25" customHeight="1" spans="1:2">
      <c r="A24" s="49" t="s">
        <v>506</v>
      </c>
      <c r="B24" s="32">
        <v>119452</v>
      </c>
    </row>
    <row r="25" ht="25" customHeight="1" spans="1:2">
      <c r="A25" s="49" t="s">
        <v>507</v>
      </c>
      <c r="B25" s="32">
        <v>946</v>
      </c>
    </row>
    <row r="26" ht="25" customHeight="1" spans="1:2">
      <c r="A26" s="47" t="s">
        <v>508</v>
      </c>
      <c r="B26" s="48">
        <v>12</v>
      </c>
    </row>
    <row r="27" ht="25" customHeight="1" spans="1:2">
      <c r="A27" s="49" t="s">
        <v>509</v>
      </c>
      <c r="B27" s="32">
        <v>12</v>
      </c>
    </row>
    <row r="28" ht="25" customHeight="1" spans="1:2">
      <c r="A28" s="47" t="s">
        <v>510</v>
      </c>
      <c r="B28" s="48">
        <v>17942</v>
      </c>
    </row>
    <row r="29" ht="25" customHeight="1" spans="1:2">
      <c r="A29" s="50" t="s">
        <v>511</v>
      </c>
      <c r="B29" s="32">
        <v>27</v>
      </c>
    </row>
    <row r="30" ht="25" customHeight="1" spans="1:2">
      <c r="A30" s="49" t="s">
        <v>512</v>
      </c>
      <c r="B30" s="32">
        <v>17852</v>
      </c>
    </row>
    <row r="31" ht="25" customHeight="1" spans="1:2">
      <c r="A31" s="51" t="s">
        <v>513</v>
      </c>
      <c r="B31" s="52">
        <v>63</v>
      </c>
    </row>
    <row r="32" s="1" customFormat="1" ht="15" customHeight="1" spans="1:252">
      <c r="A32" s="53" t="s">
        <v>514</v>
      </c>
      <c r="B32" s="54"/>
      <c r="IQ32" s="5"/>
      <c r="IR32" s="5"/>
    </row>
    <row r="33" ht="12.75" spans="1:2">
      <c r="A33" s="55"/>
      <c r="B33" s="55"/>
    </row>
  </sheetData>
  <mergeCells count="3">
    <mergeCell ref="A2:B2"/>
    <mergeCell ref="A32:B32"/>
    <mergeCell ref="A33:B33"/>
  </mergeCells>
  <printOptions horizontalCentered="1"/>
  <pageMargins left="0.751388888888889" right="0.751388888888889" top="0.708333333333333" bottom="0.708333333333333" header="0.5" footer="0.5"/>
  <pageSetup paperSize="9" scale="84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5"/>
  <sheetViews>
    <sheetView view="pageBreakPreview" zoomScaleNormal="100" workbookViewId="0">
      <selection activeCell="B20" sqref="B20"/>
    </sheetView>
  </sheetViews>
  <sheetFormatPr defaultColWidth="11.4285714285714" defaultRowHeight="13.5"/>
  <cols>
    <col min="1" max="1" width="49.1428571428571" style="4" customWidth="1"/>
    <col min="2" max="2" width="30.7142857142857" style="4" customWidth="1"/>
    <col min="3" max="3" width="11.1428571428571" style="4" customWidth="1"/>
    <col min="4" max="16384" width="11.4285714285714" style="4"/>
  </cols>
  <sheetData>
    <row r="1" s="1" customFormat="1" ht="14.25" spans="1:250">
      <c r="A1" s="7" t="s">
        <v>515</v>
      </c>
      <c r="B1" s="23"/>
      <c r="IP1" s="5"/>
    </row>
    <row r="2" ht="51" customHeight="1" spans="1:2">
      <c r="A2" s="24" t="s">
        <v>516</v>
      </c>
      <c r="B2" s="25"/>
    </row>
    <row r="3" s="1" customFormat="1" ht="19.9" customHeight="1" spans="1:250">
      <c r="A3" s="26"/>
      <c r="B3" s="11" t="s">
        <v>6</v>
      </c>
      <c r="IP3" s="5"/>
    </row>
    <row r="4" s="22" customFormat="1" ht="33" customHeight="1" spans="1:2">
      <c r="A4" s="27" t="s">
        <v>7</v>
      </c>
      <c r="B4" s="28" t="s">
        <v>405</v>
      </c>
    </row>
    <row r="5" ht="30" customHeight="1" spans="1:2">
      <c r="A5" s="29" t="s">
        <v>517</v>
      </c>
      <c r="B5" s="30">
        <v>7244</v>
      </c>
    </row>
    <row r="6" ht="30" customHeight="1" spans="1:2">
      <c r="A6" s="31" t="s">
        <v>518</v>
      </c>
      <c r="B6" s="32">
        <v>2151</v>
      </c>
    </row>
    <row r="7" ht="30" customHeight="1" spans="1:2">
      <c r="A7" s="31" t="s">
        <v>519</v>
      </c>
      <c r="B7" s="32">
        <v>113</v>
      </c>
    </row>
    <row r="8" ht="30" customHeight="1" spans="1:2">
      <c r="A8" s="31" t="s">
        <v>520</v>
      </c>
      <c r="B8" s="32">
        <v>147</v>
      </c>
    </row>
    <row r="9" ht="30" customHeight="1" spans="1:2">
      <c r="A9" s="29" t="s">
        <v>521</v>
      </c>
      <c r="B9" s="30">
        <v>690</v>
      </c>
    </row>
    <row r="10" ht="30" customHeight="1" spans="1:2">
      <c r="A10" s="31" t="s">
        <v>522</v>
      </c>
      <c r="B10" s="33">
        <v>4</v>
      </c>
    </row>
    <row r="11" ht="30" customHeight="1" spans="1:2">
      <c r="A11" s="31" t="s">
        <v>523</v>
      </c>
      <c r="B11" s="33">
        <v>257</v>
      </c>
    </row>
    <row r="12" ht="30" customHeight="1" spans="1:2">
      <c r="A12" s="34" t="s">
        <v>524</v>
      </c>
      <c r="B12" s="33">
        <v>36</v>
      </c>
    </row>
    <row r="13" ht="30" customHeight="1" spans="1:2">
      <c r="A13" s="34" t="s">
        <v>525</v>
      </c>
      <c r="B13" s="33">
        <v>221</v>
      </c>
    </row>
    <row r="14" ht="30" customHeight="1" spans="1:2">
      <c r="A14" s="35" t="s">
        <v>526</v>
      </c>
      <c r="B14" s="36">
        <v>172</v>
      </c>
    </row>
    <row r="15" ht="27" customHeight="1" spans="1:2">
      <c r="A15" s="37"/>
      <c r="B15" s="37"/>
    </row>
  </sheetData>
  <mergeCells count="2">
    <mergeCell ref="A2:B2"/>
    <mergeCell ref="A15:B15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表1-1.汕尾市城区2023年区级一般公共预算收支总表</vt:lpstr>
      <vt:lpstr>表1-2.汕尾市城区2023年区级一般公共预算收入执行情况表</vt:lpstr>
      <vt:lpstr>表1-3.汕尾市城区2023年区本级一般公共预算支出表</vt:lpstr>
      <vt:lpstr>表1-4.汕尾市城区2024年区级一般公共预算收支总表</vt:lpstr>
      <vt:lpstr>表1-5.汕尾市城区2024年区级一般公共预算收入表</vt:lpstr>
      <vt:lpstr>表1-6.汕尾市城区2024年区本级一般公共预算支出表</vt:lpstr>
      <vt:lpstr>表1-7.汕尾市城区2024年区本级一般公共预算基本支出表</vt:lpstr>
      <vt:lpstr>表1-8.汕尾市城区2024年区本级一般公共预算行政经费及三公</vt:lpstr>
      <vt:lpstr>表1-9.汕尾市城区2023年区级一般公共预算提前下达转移支付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2023-02-03T20:02:00Z</dcterms:created>
  <dcterms:modified xsi:type="dcterms:W3CDTF">2024-02-21T01:10:11Z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7174C3C06B7B4245802686507F77D815</vt:lpwstr>
  </property>
  <property fmtid="{D5CDD505-2E9C-101B-9397-08002B2CF9AE}" pid="3" name="KSOProductBuildVer">
    <vt:lpwstr>2052-12.1.0.16250</vt:lpwstr>
  </property>
</Properties>
</file>