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<sst xmlns="http://schemas.openxmlformats.org/spreadsheetml/2006/main" count="113" uniqueCount="70">
  <si>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</si>
  <si>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</si>
  <si>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</si>
  <si>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</si>
  <si>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</si>
  <si>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</si>
  <si>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</si>
  <si>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</si>
  <si>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</si>
  <si>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签订劳动合同日期
（年月日-年月日）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</si>
  <si>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</si>
  <si>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</si>
  <si>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</si>
  <si>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</si>
  <si>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</si>
  <si>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</si>
  <si>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</si>
  <si>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</si>
  <si>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汕尾天贸新能源科技有限公司</t>
  </si>
  <si>
    <t>91441500MA4UTHAT74</t>
  </si>
  <si>
    <t>林俊颇</t>
  </si>
  <si>
    <t>吴雪敏</t>
  </si>
  <si>
    <t>女</t>
  </si>
  <si>
    <t>44150****5040</t>
  </si>
  <si>
    <t>就业困难人员</t>
  </si>
  <si>
    <t>2022年4月22日至2025年4月21日</t>
  </si>
  <si>
    <t>已合并入医疗保险</t>
  </si>
  <si>
    <t>2023年7-12月</t>
  </si>
  <si>
    <t>陈家辉</t>
  </si>
  <si>
    <t>男</t>
  </si>
  <si>
    <t>44152****1493</t>
  </si>
  <si>
    <t>本省脱贫人口</t>
  </si>
  <si>
    <t>2022年10月9日至2025年10月8日</t>
  </si>
  <si>
    <t>张桂莎</t>
  </si>
  <si>
    <t>44150****4021</t>
  </si>
  <si>
    <t>2022年11月9日至2025年11月8日</t>
  </si>
  <si>
    <t>莫雪珍</t>
  </si>
  <si>
    <t>45033****2123</t>
  </si>
  <si>
    <t>我省协作地区脱贫人口(广西）</t>
  </si>
  <si>
    <t>2023年2月14日至2026年2月13日</t>
  </si>
  <si>
    <t>黄振东</t>
  </si>
  <si>
    <t>52222****2816</t>
  </si>
  <si>
    <t>我省协作地区脱贫人口(贵州）</t>
  </si>
  <si>
    <t>2023年2月13日至2026年2月12日</t>
  </si>
  <si>
    <t>2023年7-10月</t>
  </si>
  <si>
    <t>韦庆恒</t>
  </si>
  <si>
    <t>45122****2817</t>
  </si>
  <si>
    <t>2023年2月8日-2026年2月7日</t>
  </si>
  <si>
    <t>甘嘉德</t>
  </si>
  <si>
    <t>45080****7575</t>
  </si>
  <si>
    <t>2023年2月2日-2026年2月1日</t>
  </si>
  <si>
    <t>朱小福</t>
  </si>
  <si>
    <t>52250****7354</t>
  </si>
  <si>
    <t>2023年2月6日-2026年2月5日</t>
  </si>
  <si>
    <t>刘献光</t>
  </si>
  <si>
    <t>45048****2014</t>
  </si>
  <si>
    <t>2023年2月13日-2026年2月12日</t>
  </si>
  <si>
    <t>莫少文</t>
  </si>
  <si>
    <t>45082****4310</t>
  </si>
  <si>
    <t>2023年2月27日-2026年2月26日</t>
  </si>
  <si>
    <t>邵先兰</t>
  </si>
  <si>
    <t>52222****7649</t>
  </si>
  <si>
    <t>2023年3月24日-2026年3月23日</t>
  </si>
  <si>
    <t>兰钧</t>
  </si>
  <si>
    <t>45272****1215</t>
  </si>
  <si>
    <t>2023年4月27日-2026年4月26日</t>
  </si>
  <si>
    <t>苏浩福</t>
  </si>
  <si>
    <t>45080****0516</t>
  </si>
  <si>
    <t>2023年4月12日-2026年4月11日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</si>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</sst>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6"/>
      <color rgb="FF000000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50" zoomScaleNormal="50" workbookViewId="0">
      <pane ySplit="3" topLeftCell="A4" activePane="bottomLeft" state="frozen"/>
      <selection/>
      <selection pane="bottomLeft" activeCell="H14" sqref="H14"/>
    </sheetView>
  </sheetViews>
  <sheetFormatPr defaultColWidth="9" defaultRowHeight="14.4"/>
  <cols>
    <col min="1" max="1" width="9.77777777777778" customWidth="1"/>
    <col min="2" max="2" width="19.3333333333333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40.6666666666667" customWidth="1"/>
    <col min="9" max="9" width="40.8888888888889" customWidth="1"/>
    <col min="10" max="10" width="30.8888888888889" customWidth="1"/>
    <col min="11" max="11" width="19.3333333333333" customWidth="1"/>
    <col min="12" max="12" width="24" customWidth="1"/>
    <col min="13" max="13" width="16.4444444444444" customWidth="1"/>
    <col min="14" max="14" width="19.5555555555556" customWidth="1"/>
    <col min="15" max="15" width="26.2222222222222" customWidth="1"/>
    <col min="16" max="16" width="29.3333333333333" customWidth="1"/>
    <col min="17" max="17" width="31.1111111111111" customWidth="1"/>
  </cols>
  <sheetData>
    <row r="1" ht="8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6.4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9" t="s">
        <v>9</v>
      </c>
      <c r="J2" s="19" t="s">
        <v>10</v>
      </c>
      <c r="K2" s="20"/>
      <c r="L2" s="20"/>
      <c r="M2" s="20"/>
      <c r="N2" s="20"/>
      <c r="O2" s="20"/>
      <c r="P2" s="3" t="s">
        <v>11</v>
      </c>
      <c r="Q2" s="19" t="s">
        <v>12</v>
      </c>
    </row>
    <row r="3" s="1" customFormat="1" ht="51.6" spans="1:17">
      <c r="A3" s="3"/>
      <c r="B3" s="3"/>
      <c r="C3" s="3"/>
      <c r="D3" s="3"/>
      <c r="E3" s="3"/>
      <c r="F3" s="3"/>
      <c r="G3" s="3"/>
      <c r="H3" s="3"/>
      <c r="I3" s="19"/>
      <c r="J3" s="19"/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3"/>
      <c r="Q3" s="19"/>
    </row>
    <row r="4" ht="52" customHeight="1" spans="1:17">
      <c r="A4" s="4">
        <v>1</v>
      </c>
      <c r="B4" s="5" t="s">
        <v>18</v>
      </c>
      <c r="C4" s="4" t="s">
        <v>19</v>
      </c>
      <c r="D4" s="4" t="s">
        <v>20</v>
      </c>
      <c r="E4" s="6" t="s">
        <v>21</v>
      </c>
      <c r="F4" s="6" t="s">
        <v>22</v>
      </c>
      <c r="G4" s="7" t="s">
        <v>23</v>
      </c>
      <c r="H4" s="8" t="s">
        <v>24</v>
      </c>
      <c r="I4" s="7" t="s">
        <v>25</v>
      </c>
      <c r="J4" s="6">
        <f>K4+L4+M4+N4+O2</f>
        <v>5250.72</v>
      </c>
      <c r="K4" s="6">
        <f t="shared" ref="K4:K8" si="0">586.6*6</f>
        <v>3519.6</v>
      </c>
      <c r="L4" s="6">
        <f t="shared" ref="L4:L16" si="1">262.6*6</f>
        <v>1575.6</v>
      </c>
      <c r="M4" s="6">
        <f t="shared" ref="M4:M8" si="2">12.96*6</f>
        <v>77.76</v>
      </c>
      <c r="N4" s="6">
        <f t="shared" ref="N4:N8" si="3">12.96*6</f>
        <v>77.76</v>
      </c>
      <c r="O4" s="21" t="s">
        <v>26</v>
      </c>
      <c r="P4" s="22" t="s">
        <v>27</v>
      </c>
      <c r="Q4" s="23">
        <f>J4</f>
        <v>5250.72</v>
      </c>
    </row>
    <row r="5" ht="52" customHeight="1" spans="1:17">
      <c r="A5" s="9"/>
      <c r="B5" s="10"/>
      <c r="C5" s="9"/>
      <c r="D5" s="9"/>
      <c r="E5" s="11" t="s">
        <v>28</v>
      </c>
      <c r="F5" s="11" t="s">
        <v>29</v>
      </c>
      <c r="G5" s="7" t="s">
        <v>30</v>
      </c>
      <c r="H5" s="7" t="s">
        <v>31</v>
      </c>
      <c r="I5" s="7" t="s">
        <v>32</v>
      </c>
      <c r="J5" s="6">
        <f>K5+L5+M5+N5</f>
        <v>5250.72</v>
      </c>
      <c r="K5" s="6">
        <f t="shared" si="0"/>
        <v>3519.6</v>
      </c>
      <c r="L5" s="6">
        <f t="shared" si="1"/>
        <v>1575.6</v>
      </c>
      <c r="M5" s="6">
        <f t="shared" si="2"/>
        <v>77.76</v>
      </c>
      <c r="N5" s="6">
        <f t="shared" si="3"/>
        <v>77.76</v>
      </c>
      <c r="O5" s="21" t="s">
        <v>26</v>
      </c>
      <c r="P5" s="22" t="s">
        <v>27</v>
      </c>
      <c r="Q5" s="23">
        <f t="shared" ref="Q5:Q16" si="4">J5</f>
        <v>5250.72</v>
      </c>
    </row>
    <row r="6" ht="52" customHeight="1" spans="1:17">
      <c r="A6" s="9"/>
      <c r="B6" s="10"/>
      <c r="C6" s="9"/>
      <c r="D6" s="9"/>
      <c r="E6" s="11" t="s">
        <v>33</v>
      </c>
      <c r="F6" s="11" t="s">
        <v>22</v>
      </c>
      <c r="G6" s="7" t="s">
        <v>34</v>
      </c>
      <c r="H6" s="7" t="s">
        <v>31</v>
      </c>
      <c r="I6" s="7" t="s">
        <v>35</v>
      </c>
      <c r="J6" s="6">
        <f t="shared" ref="J6:J16" si="5">K6+L6+M6+N6</f>
        <v>5250.72</v>
      </c>
      <c r="K6" s="6">
        <f t="shared" si="0"/>
        <v>3519.6</v>
      </c>
      <c r="L6" s="6">
        <f t="shared" si="1"/>
        <v>1575.6</v>
      </c>
      <c r="M6" s="6">
        <f t="shared" si="2"/>
        <v>77.76</v>
      </c>
      <c r="N6" s="6">
        <f t="shared" si="3"/>
        <v>77.76</v>
      </c>
      <c r="O6" s="21" t="s">
        <v>26</v>
      </c>
      <c r="P6" s="22" t="s">
        <v>27</v>
      </c>
      <c r="Q6" s="23">
        <f t="shared" si="4"/>
        <v>5250.72</v>
      </c>
    </row>
    <row r="7" ht="52" customHeight="1" spans="1:17">
      <c r="A7" s="9"/>
      <c r="B7" s="10"/>
      <c r="C7" s="9"/>
      <c r="D7" s="9"/>
      <c r="E7" s="11" t="s">
        <v>36</v>
      </c>
      <c r="F7" s="11" t="s">
        <v>22</v>
      </c>
      <c r="G7" s="7" t="s">
        <v>37</v>
      </c>
      <c r="H7" s="7" t="s">
        <v>38</v>
      </c>
      <c r="I7" s="7" t="s">
        <v>39</v>
      </c>
      <c r="J7" s="6">
        <f t="shared" si="5"/>
        <v>5250.72</v>
      </c>
      <c r="K7" s="6">
        <f t="shared" si="0"/>
        <v>3519.6</v>
      </c>
      <c r="L7" s="6">
        <f t="shared" si="1"/>
        <v>1575.6</v>
      </c>
      <c r="M7" s="6">
        <f t="shared" si="2"/>
        <v>77.76</v>
      </c>
      <c r="N7" s="6">
        <f t="shared" si="3"/>
        <v>77.76</v>
      </c>
      <c r="O7" s="21" t="s">
        <v>26</v>
      </c>
      <c r="P7" s="22" t="s">
        <v>27</v>
      </c>
      <c r="Q7" s="23">
        <f t="shared" si="4"/>
        <v>5250.72</v>
      </c>
    </row>
    <row r="8" ht="52" customHeight="1" spans="1:17">
      <c r="A8" s="9"/>
      <c r="B8" s="10"/>
      <c r="C8" s="9"/>
      <c r="D8" s="9"/>
      <c r="E8" s="11" t="s">
        <v>40</v>
      </c>
      <c r="F8" s="11" t="s">
        <v>29</v>
      </c>
      <c r="G8" s="7" t="s">
        <v>41</v>
      </c>
      <c r="H8" s="7" t="s">
        <v>42</v>
      </c>
      <c r="I8" s="7" t="s">
        <v>43</v>
      </c>
      <c r="J8" s="6">
        <f t="shared" si="5"/>
        <v>3500.48</v>
      </c>
      <c r="K8" s="6">
        <f>586.6*4</f>
        <v>2346.4</v>
      </c>
      <c r="L8" s="6">
        <f>262.6*4</f>
        <v>1050.4</v>
      </c>
      <c r="M8" s="6">
        <f>12.96*4</f>
        <v>51.84</v>
      </c>
      <c r="N8" s="6">
        <f>12.96*4</f>
        <v>51.84</v>
      </c>
      <c r="O8" s="21" t="s">
        <v>26</v>
      </c>
      <c r="P8" s="22" t="s">
        <v>44</v>
      </c>
      <c r="Q8" s="23">
        <f t="shared" si="4"/>
        <v>3500.48</v>
      </c>
    </row>
    <row r="9" ht="52" customHeight="1" spans="1:17">
      <c r="A9" s="9"/>
      <c r="B9" s="10"/>
      <c r="C9" s="9"/>
      <c r="D9" s="9"/>
      <c r="E9" s="12" t="s">
        <v>45</v>
      </c>
      <c r="F9" s="12" t="s">
        <v>29</v>
      </c>
      <c r="G9" s="13" t="s">
        <v>46</v>
      </c>
      <c r="H9" s="14" t="s">
        <v>38</v>
      </c>
      <c r="I9" s="14" t="s">
        <v>47</v>
      </c>
      <c r="J9" s="6">
        <f t="shared" si="5"/>
        <v>5250.72</v>
      </c>
      <c r="K9" s="6">
        <f t="shared" ref="K9:K16" si="6">586.6*6</f>
        <v>3519.6</v>
      </c>
      <c r="L9" s="6">
        <f t="shared" si="1"/>
        <v>1575.6</v>
      </c>
      <c r="M9" s="6">
        <f t="shared" ref="M9:M16" si="7">12.96*6</f>
        <v>77.76</v>
      </c>
      <c r="N9" s="6">
        <f t="shared" ref="N9:N16" si="8">12.96*6</f>
        <v>77.76</v>
      </c>
      <c r="O9" s="21" t="s">
        <v>26</v>
      </c>
      <c r="P9" s="22" t="s">
        <v>27</v>
      </c>
      <c r="Q9" s="23">
        <f t="shared" si="4"/>
        <v>5250.72</v>
      </c>
    </row>
    <row r="10" ht="52" customHeight="1" spans="1:17">
      <c r="A10" s="9"/>
      <c r="B10" s="10"/>
      <c r="C10" s="9"/>
      <c r="D10" s="9"/>
      <c r="E10" s="12" t="s">
        <v>48</v>
      </c>
      <c r="F10" s="12" t="s">
        <v>29</v>
      </c>
      <c r="G10" s="13" t="s">
        <v>49</v>
      </c>
      <c r="H10" s="14" t="s">
        <v>38</v>
      </c>
      <c r="I10" s="14" t="s">
        <v>50</v>
      </c>
      <c r="J10" s="6">
        <f t="shared" si="5"/>
        <v>5250.72</v>
      </c>
      <c r="K10" s="6">
        <f t="shared" si="6"/>
        <v>3519.6</v>
      </c>
      <c r="L10" s="6">
        <f t="shared" si="1"/>
        <v>1575.6</v>
      </c>
      <c r="M10" s="6">
        <f t="shared" si="7"/>
        <v>77.76</v>
      </c>
      <c r="N10" s="6">
        <f t="shared" si="8"/>
        <v>77.76</v>
      </c>
      <c r="O10" s="21" t="s">
        <v>26</v>
      </c>
      <c r="P10" s="22" t="s">
        <v>27</v>
      </c>
      <c r="Q10" s="23">
        <f t="shared" si="4"/>
        <v>5250.72</v>
      </c>
    </row>
    <row r="11" ht="52" customHeight="1" spans="1:17">
      <c r="A11" s="9"/>
      <c r="B11" s="10"/>
      <c r="C11" s="9"/>
      <c r="D11" s="9"/>
      <c r="E11" s="12" t="s">
        <v>51</v>
      </c>
      <c r="F11" s="12" t="s">
        <v>29</v>
      </c>
      <c r="G11" s="13" t="s">
        <v>52</v>
      </c>
      <c r="H11" s="7" t="s">
        <v>42</v>
      </c>
      <c r="I11" s="14" t="s">
        <v>53</v>
      </c>
      <c r="J11" s="6">
        <f t="shared" si="5"/>
        <v>5250.72</v>
      </c>
      <c r="K11" s="6">
        <f t="shared" si="6"/>
        <v>3519.6</v>
      </c>
      <c r="L11" s="6">
        <f t="shared" si="1"/>
        <v>1575.6</v>
      </c>
      <c r="M11" s="6">
        <f t="shared" si="7"/>
        <v>77.76</v>
      </c>
      <c r="N11" s="6">
        <f t="shared" si="8"/>
        <v>77.76</v>
      </c>
      <c r="O11" s="21" t="s">
        <v>26</v>
      </c>
      <c r="P11" s="22" t="s">
        <v>27</v>
      </c>
      <c r="Q11" s="23">
        <f t="shared" si="4"/>
        <v>5250.72</v>
      </c>
    </row>
    <row r="12" ht="52" customHeight="1" spans="1:17">
      <c r="A12" s="9"/>
      <c r="B12" s="10"/>
      <c r="C12" s="9"/>
      <c r="D12" s="9"/>
      <c r="E12" s="12" t="s">
        <v>54</v>
      </c>
      <c r="F12" s="12" t="s">
        <v>29</v>
      </c>
      <c r="G12" s="13" t="s">
        <v>55</v>
      </c>
      <c r="H12" s="14" t="s">
        <v>38</v>
      </c>
      <c r="I12" s="14" t="s">
        <v>56</v>
      </c>
      <c r="J12" s="6">
        <f t="shared" si="5"/>
        <v>5250.72</v>
      </c>
      <c r="K12" s="6">
        <f t="shared" si="6"/>
        <v>3519.6</v>
      </c>
      <c r="L12" s="6">
        <f t="shared" si="1"/>
        <v>1575.6</v>
      </c>
      <c r="M12" s="6">
        <f t="shared" si="7"/>
        <v>77.76</v>
      </c>
      <c r="N12" s="6">
        <f t="shared" si="8"/>
        <v>77.76</v>
      </c>
      <c r="O12" s="21" t="s">
        <v>26</v>
      </c>
      <c r="P12" s="22" t="s">
        <v>27</v>
      </c>
      <c r="Q12" s="23">
        <f t="shared" si="4"/>
        <v>5250.72</v>
      </c>
    </row>
    <row r="13" ht="52" customHeight="1" spans="1:17">
      <c r="A13" s="9"/>
      <c r="B13" s="10"/>
      <c r="C13" s="9"/>
      <c r="D13" s="9"/>
      <c r="E13" s="12" t="s">
        <v>57</v>
      </c>
      <c r="F13" s="12" t="s">
        <v>29</v>
      </c>
      <c r="G13" s="13" t="s">
        <v>58</v>
      </c>
      <c r="H13" s="14" t="s">
        <v>38</v>
      </c>
      <c r="I13" s="14" t="s">
        <v>59</v>
      </c>
      <c r="J13" s="6">
        <f t="shared" si="5"/>
        <v>5250.72</v>
      </c>
      <c r="K13" s="6">
        <f t="shared" si="6"/>
        <v>3519.6</v>
      </c>
      <c r="L13" s="6">
        <f t="shared" si="1"/>
        <v>1575.6</v>
      </c>
      <c r="M13" s="6">
        <f t="shared" si="7"/>
        <v>77.76</v>
      </c>
      <c r="N13" s="6">
        <f t="shared" si="8"/>
        <v>77.76</v>
      </c>
      <c r="O13" s="21" t="s">
        <v>26</v>
      </c>
      <c r="P13" s="22" t="s">
        <v>27</v>
      </c>
      <c r="Q13" s="23">
        <f t="shared" si="4"/>
        <v>5250.72</v>
      </c>
    </row>
    <row r="14" ht="52" customHeight="1" spans="1:17">
      <c r="A14" s="9"/>
      <c r="B14" s="10"/>
      <c r="C14" s="9"/>
      <c r="D14" s="9"/>
      <c r="E14" s="12" t="s">
        <v>60</v>
      </c>
      <c r="F14" s="12" t="s">
        <v>22</v>
      </c>
      <c r="G14" s="13" t="s">
        <v>61</v>
      </c>
      <c r="H14" s="7" t="s">
        <v>42</v>
      </c>
      <c r="I14" s="14" t="s">
        <v>62</v>
      </c>
      <c r="J14" s="6">
        <f t="shared" si="5"/>
        <v>5250.72</v>
      </c>
      <c r="K14" s="6">
        <f t="shared" si="6"/>
        <v>3519.6</v>
      </c>
      <c r="L14" s="6">
        <f t="shared" si="1"/>
        <v>1575.6</v>
      </c>
      <c r="M14" s="6">
        <f t="shared" si="7"/>
        <v>77.76</v>
      </c>
      <c r="N14" s="6">
        <f t="shared" si="8"/>
        <v>77.76</v>
      </c>
      <c r="O14" s="21" t="s">
        <v>26</v>
      </c>
      <c r="P14" s="22" t="s">
        <v>27</v>
      </c>
      <c r="Q14" s="23">
        <f t="shared" si="4"/>
        <v>5250.72</v>
      </c>
    </row>
    <row r="15" ht="52" customHeight="1" spans="1:17">
      <c r="A15" s="9"/>
      <c r="B15" s="10"/>
      <c r="C15" s="9"/>
      <c r="D15" s="9"/>
      <c r="E15" s="12" t="s">
        <v>63</v>
      </c>
      <c r="F15" s="12" t="s">
        <v>29</v>
      </c>
      <c r="G15" s="13" t="s">
        <v>64</v>
      </c>
      <c r="H15" s="14" t="s">
        <v>38</v>
      </c>
      <c r="I15" s="14" t="s">
        <v>65</v>
      </c>
      <c r="J15" s="6">
        <f t="shared" si="5"/>
        <v>5250.72</v>
      </c>
      <c r="K15" s="6">
        <f t="shared" si="6"/>
        <v>3519.6</v>
      </c>
      <c r="L15" s="6">
        <f t="shared" si="1"/>
        <v>1575.6</v>
      </c>
      <c r="M15" s="6">
        <f t="shared" si="7"/>
        <v>77.76</v>
      </c>
      <c r="N15" s="6">
        <f t="shared" si="8"/>
        <v>77.76</v>
      </c>
      <c r="O15" s="21" t="s">
        <v>26</v>
      </c>
      <c r="P15" s="22" t="s">
        <v>27</v>
      </c>
      <c r="Q15" s="23">
        <f t="shared" si="4"/>
        <v>5250.72</v>
      </c>
    </row>
    <row r="16" ht="52" customHeight="1" spans="1:17">
      <c r="A16" s="15"/>
      <c r="B16" s="16"/>
      <c r="C16" s="15"/>
      <c r="D16" s="15"/>
      <c r="E16" s="12" t="s">
        <v>66</v>
      </c>
      <c r="F16" s="12" t="s">
        <v>29</v>
      </c>
      <c r="G16" s="13" t="s">
        <v>67</v>
      </c>
      <c r="H16" s="14" t="s">
        <v>38</v>
      </c>
      <c r="I16" s="14" t="s">
        <v>68</v>
      </c>
      <c r="J16" s="6">
        <f t="shared" si="5"/>
        <v>5250.72</v>
      </c>
      <c r="K16" s="6">
        <f t="shared" si="6"/>
        <v>3519.6</v>
      </c>
      <c r="L16" s="6">
        <f t="shared" si="1"/>
        <v>1575.6</v>
      </c>
      <c r="M16" s="6">
        <f t="shared" si="7"/>
        <v>77.76</v>
      </c>
      <c r="N16" s="6">
        <f t="shared" si="8"/>
        <v>77.76</v>
      </c>
      <c r="O16" s="21" t="s">
        <v>26</v>
      </c>
      <c r="P16" s="22" t="s">
        <v>27</v>
      </c>
      <c r="Q16" s="23">
        <f t="shared" si="4"/>
        <v>5250.72</v>
      </c>
    </row>
    <row r="17" ht="52" customHeight="1" spans="1:17">
      <c r="A17" s="17" t="s">
        <v>69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4">
        <f>SUM(Q4:Q16)</f>
        <v>66509.12</v>
      </c>
    </row>
  </sheetData>
  <mergeCells count="19">
    <mergeCell ref="A1:Q1"/>
    <mergeCell ref="K2:O2"/>
    <mergeCell ref="A17:P17"/>
    <mergeCell ref="A2:A3"/>
    <mergeCell ref="A4:A16"/>
    <mergeCell ref="B2:B3"/>
    <mergeCell ref="B4:B16"/>
    <mergeCell ref="C2:C3"/>
    <mergeCell ref="C4:C16"/>
    <mergeCell ref="D2:D3"/>
    <mergeCell ref="D4:D16"/>
    <mergeCell ref="E2:E3"/>
    <mergeCell ref="F2:F3"/>
    <mergeCell ref="G2:G3"/>
    <mergeCell ref="H2:H3"/>
    <mergeCell ref="I2:I3"/>
    <mergeCell ref="J2:J3"/>
    <mergeCell ref="P2:P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2024-02-28T09:05:57Z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68D9905437DE4887B18995568564A2A5</vt:lpwstr>
  </property>
</Properties>
</file>