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封面" sheetId="1" r:id="rId1"/>
    <sheet name="基金收入" sheetId="2" r:id="rId2"/>
    <sheet name="基金支出 " sheetId="3" r:id="rId3"/>
    <sheet name="基金明细支出" sheetId="4" r:id="rId4"/>
  </sheets>
  <definedNames>
    <definedName name="_xlnm.Print_Titles" localSheetId="3">'基金明细支出'!$1:$4</definedName>
    <definedName name="_xlnm.Print_Area" localSheetId="3">'基金明细支出'!$A$1:$C$15</definedName>
  </definedNames>
  <calcPr fullCalcOnLoad="1"/>
</workbook>
</file>

<file path=xl/sharedStrings.xml><?xml version="1.0" encoding="utf-8"?>
<sst xmlns="http://schemas.openxmlformats.org/spreadsheetml/2006/main" count="84" uniqueCount="76">
  <si>
    <t xml:space="preserve"> 附件2</t>
  </si>
  <si>
    <t xml:space="preserve">  </t>
  </si>
  <si>
    <t>汕尾市城区2021年政府性基金预算决算总表</t>
  </si>
  <si>
    <t xml:space="preserve">               编制单位：汕尾市城区财政局</t>
  </si>
  <si>
    <t>汕尾市城区2021年政府性基金预算收入决算表</t>
  </si>
  <si>
    <t>附件2•1</t>
  </si>
  <si>
    <t>金额单位：万元</t>
  </si>
  <si>
    <t>基　金　预　算　项　目</t>
  </si>
  <si>
    <t>年初
预算数</t>
  </si>
  <si>
    <t>调整
预算数</t>
  </si>
  <si>
    <t>上级
追加数</t>
  </si>
  <si>
    <t>2021年      结算数</t>
  </si>
  <si>
    <t>2021年      决算数</t>
  </si>
  <si>
    <t>2020年      决算数</t>
  </si>
  <si>
    <t>2021年比2020年</t>
  </si>
  <si>
    <t>备　注</t>
  </si>
  <si>
    <t>增、减额</t>
  </si>
  <si>
    <t>增、减％</t>
  </si>
  <si>
    <t>一、国有土地使用权出让收入</t>
  </si>
  <si>
    <t>二、彩票公益金收入</t>
  </si>
  <si>
    <t>政府性基金预算收入</t>
  </si>
  <si>
    <t>三、转移性收入</t>
  </si>
  <si>
    <t>　　政府性基金转移支付收入</t>
  </si>
  <si>
    <t xml:space="preserve">    债务转贷收入</t>
  </si>
  <si>
    <t xml:space="preserve">    上年结余收入</t>
  </si>
  <si>
    <t>收入总计</t>
  </si>
  <si>
    <t xml:space="preserve">  汕尾市城区2021年政府性基金预算支出决算表</t>
  </si>
  <si>
    <t>附件2•2</t>
  </si>
  <si>
    <t>预  算  科  目</t>
  </si>
  <si>
    <t>预算数</t>
  </si>
  <si>
    <t>2021年       结算数</t>
  </si>
  <si>
    <t>2021年       决算数</t>
  </si>
  <si>
    <t>2021年结转下年数</t>
  </si>
  <si>
    <t>小计</t>
  </si>
  <si>
    <t>本级调整     预算数</t>
  </si>
  <si>
    <t>2021年上级追加数</t>
  </si>
  <si>
    <t>增、减数</t>
  </si>
  <si>
    <t>一、文化旅游体育与传媒支出</t>
  </si>
  <si>
    <t xml:space="preserve">    国家电影事业发展专项资金安排的支出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</si>
  <si>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</si>
  <si>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</si>
  <si>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</si>
  <si>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>三、城乡社区支出</t>
  </si>
  <si>
    <t>　　国有土地使用权出让收入安排的支出</t>
  </si>
  <si>
    <t>四、农林水支出</t>
  </si>
  <si>
    <t>　　大中型水库库区基金安排的支出</t>
  </si>
  <si>
    <t>五、其他支出</t>
  </si>
  <si>
    <t>　　其他政府性基金及对应专项债务收入安排的支出</t>
  </si>
  <si>
    <t xml:space="preserve">    彩票公益金安排的支出</t>
  </si>
  <si>
    <t>六、抗疫特别国债安排的支出</t>
  </si>
  <si>
    <t>　　基础设施建设</t>
  </si>
  <si>
    <t>政府性基金预算支出</t>
  </si>
  <si>
    <t>七、调出资金</t>
  </si>
  <si>
    <t>八、年终结余</t>
  </si>
  <si>
    <t>支出总计</t>
  </si>
  <si>
    <t>汕尾市城区2021年政府性基金预算支出决算明细表</t>
  </si>
  <si>
    <t>附件2•3</t>
  </si>
  <si>
    <t>预算科目</t>
  </si>
  <si>
    <t>2021年决算数</t>
  </si>
  <si>
    <t>科目代码</t>
  </si>
  <si>
    <t>科目名称</t>
  </si>
  <si>
    <t>政府性基金预算支出合计</t>
  </si>
  <si>
    <t>208</t>
  </si>
  <si>
    <t xml:space="preserve">  社会保障和就业支出</t>
  </si>
  <si>
    <t>20822</t>
  </si>
  <si>
    <t>2082201</t>
  </si>
  <si>
    <t xml:space="preserve">      移民补助</t>
  </si>
  <si>
    <t>2082202</t>
  </si>
  <si>
    <t xml:space="preserve">      基础设施建设和经济发展</t>
  </si>
  <si>
    <t>229</t>
  </si>
  <si>
    <t xml:space="preserve">  其他支出</t>
  </si>
  <si>
    <t>22904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</si>
  <si>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</si>
  <si>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</si>
  <si>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  用于残疾人事业的彩票公益金支出</t>
  </si>
  <si>
    <t xml:space="preserve">      用于城乡医疗救助的彩票公益金支出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</si>
</sst>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 "/>
    <numFmt numFmtId="179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b/>
      <sz val="18"/>
      <name val="黑体"/>
      <family val="3"/>
    </font>
    <font>
      <sz val="12"/>
      <name val="楷体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24"/>
      <name val="方正小标宋_GBK"/>
      <family val="4"/>
    </font>
    <font>
      <sz val="10"/>
      <name val="仿宋"/>
      <family val="3"/>
    </font>
    <font>
      <b/>
      <sz val="14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20"/>
      <name val="方正小标宋_GBK"/>
      <family val="4"/>
    </font>
    <font>
      <sz val="14"/>
      <name val="黑体"/>
      <family val="3"/>
    </font>
    <font>
      <sz val="12"/>
      <name val="黑体"/>
      <family val="3"/>
    </font>
    <font>
      <sz val="26"/>
      <name val="方正小标宋_GBK"/>
      <family val="4"/>
    </font>
    <font>
      <sz val="48"/>
      <name val="宋体"/>
      <family val="0"/>
    </font>
    <font>
      <sz val="16"/>
      <name val="黑体"/>
      <family val="3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" fillId="0" borderId="0">
      <alignment vertical="center"/>
      <protection/>
    </xf>
    <xf numFmtId="0" fontId="23" fillId="7" borderId="0" applyNumberFormat="0" applyBorder="0" applyAlignment="0" applyProtection="0"/>
    <xf numFmtId="0" fontId="26" fillId="0" borderId="5" applyNumberFormat="0" applyFill="0" applyAlignment="0" applyProtection="0"/>
    <xf numFmtId="0" fontId="23" fillId="8" borderId="0" applyNumberFormat="0" applyBorder="0" applyAlignment="0" applyProtection="0"/>
    <xf numFmtId="0" fontId="32" fillId="4" borderId="6" applyNumberFormat="0" applyAlignment="0" applyProtection="0"/>
    <xf numFmtId="0" fontId="33" fillId="4" borderId="1" applyNumberFormat="0" applyAlignment="0" applyProtection="0"/>
    <xf numFmtId="0" fontId="34" fillId="9" borderId="7" applyNumberFormat="0" applyAlignment="0" applyProtection="0"/>
    <xf numFmtId="0" fontId="2" fillId="10" borderId="0" applyNumberFormat="0" applyBorder="0" applyAlignment="0" applyProtection="0"/>
    <xf numFmtId="0" fontId="23" fillId="11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0" borderId="0" applyNumberFormat="0" applyBorder="0" applyAlignment="0" applyProtection="0"/>
    <xf numFmtId="0" fontId="38" fillId="8" borderId="0" applyNumberFormat="0" applyBorder="0" applyAlignment="0" applyProtection="0"/>
    <xf numFmtId="0" fontId="2" fillId="0" borderId="0">
      <alignment vertical="center"/>
      <protection/>
    </xf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3" fillId="16" borderId="0" applyNumberFormat="0" applyBorder="0" applyAlignment="0" applyProtection="0"/>
    <xf numFmtId="0" fontId="2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1">
    <xf numFmtId="0" fontId="0" fillId="0" borderId="0" xfId="0" applyAlignment="1">
      <alignment/>
    </xf>
    <xf numFmtId="0" fontId="2" fillId="0" borderId="0" xfId="36">
      <alignment vertical="center"/>
      <protection/>
    </xf>
    <xf numFmtId="0" fontId="2" fillId="0" borderId="0" xfId="36" applyAlignment="1">
      <alignment vertical="center" wrapText="1"/>
      <protection/>
    </xf>
    <xf numFmtId="0" fontId="3" fillId="0" borderId="0" xfId="36" applyFont="1" applyAlignment="1">
      <alignment horizontal="center" vertical="center" wrapText="1"/>
      <protection/>
    </xf>
    <xf numFmtId="0" fontId="4" fillId="0" borderId="0" xfId="36" applyFont="1" applyAlignment="1">
      <alignment vertical="center" wrapText="1"/>
      <protection/>
    </xf>
    <xf numFmtId="0" fontId="39" fillId="0" borderId="0" xfId="36" applyFont="1" applyBorder="1" applyAlignment="1">
      <alignment horizontal="left" vertical="center" wrapText="1"/>
      <protection/>
    </xf>
    <xf numFmtId="0" fontId="39" fillId="0" borderId="0" xfId="36" applyFont="1" applyBorder="1" applyAlignment="1">
      <alignment vertical="center" wrapText="1"/>
      <protection/>
    </xf>
    <xf numFmtId="0" fontId="39" fillId="0" borderId="0" xfId="36" applyFont="1" applyBorder="1" applyAlignment="1">
      <alignment horizontal="right" vertical="center" wrapText="1"/>
      <protection/>
    </xf>
    <xf numFmtId="0" fontId="5" fillId="0" borderId="0" xfId="36" applyFont="1" applyBorder="1" applyAlignment="1">
      <alignment vertical="center" wrapText="1"/>
      <protection/>
    </xf>
    <xf numFmtId="0" fontId="40" fillId="0" borderId="10" xfId="36" applyFont="1" applyBorder="1" applyAlignment="1">
      <alignment horizontal="center" vertical="center" wrapText="1"/>
      <protection/>
    </xf>
    <xf numFmtId="0" fontId="40" fillId="0" borderId="11" xfId="36" applyFont="1" applyBorder="1" applyAlignment="1">
      <alignment horizontal="center" vertical="center" wrapText="1"/>
      <protection/>
    </xf>
    <xf numFmtId="176" fontId="40" fillId="0" borderId="12" xfId="36" applyNumberFormat="1" applyFont="1" applyBorder="1" applyAlignment="1">
      <alignment horizontal="center" vertical="center" wrapText="1"/>
      <protection/>
    </xf>
    <xf numFmtId="0" fontId="40" fillId="0" borderId="13" xfId="36" applyFont="1" applyBorder="1" applyAlignment="1">
      <alignment horizontal="center" vertical="center" wrapText="1"/>
      <protection/>
    </xf>
    <xf numFmtId="0" fontId="40" fillId="0" borderId="14" xfId="36" applyFont="1" applyBorder="1" applyAlignment="1">
      <alignment horizontal="center" vertical="center" wrapText="1"/>
      <protection/>
    </xf>
    <xf numFmtId="176" fontId="40" fillId="0" borderId="15" xfId="36" applyNumberFormat="1" applyFont="1" applyBorder="1" applyAlignment="1">
      <alignment horizontal="center" vertical="center" wrapText="1"/>
      <protection/>
    </xf>
    <xf numFmtId="49" fontId="39" fillId="0" borderId="13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shrinkToFit="1"/>
    </xf>
    <xf numFmtId="177" fontId="39" fillId="0" borderId="15" xfId="0" applyNumberFormat="1" applyFont="1" applyBorder="1" applyAlignment="1">
      <alignment vertical="center"/>
    </xf>
    <xf numFmtId="0" fontId="39" fillId="0" borderId="14" xfId="0" applyNumberFormat="1" applyFont="1" applyFill="1" applyBorder="1" applyAlignment="1">
      <alignment vertical="center" wrapText="1"/>
    </xf>
    <xf numFmtId="49" fontId="39" fillId="0" borderId="13" xfId="36" applyNumberFormat="1" applyFont="1" applyBorder="1" applyAlignment="1">
      <alignment vertical="center" wrapText="1"/>
      <protection/>
    </xf>
    <xf numFmtId="49" fontId="39" fillId="0" borderId="14" xfId="36" applyNumberFormat="1" applyFont="1" applyBorder="1" applyAlignment="1">
      <alignment vertical="center" wrapText="1"/>
      <protection/>
    </xf>
    <xf numFmtId="177" fontId="41" fillId="0" borderId="15" xfId="36" applyNumberFormat="1" applyFont="1" applyBorder="1" applyAlignment="1">
      <alignment vertical="center" wrapText="1"/>
      <protection/>
    </xf>
    <xf numFmtId="49" fontId="39" fillId="0" borderId="16" xfId="36" applyNumberFormat="1" applyFont="1" applyBorder="1" applyAlignment="1">
      <alignment vertical="center" wrapText="1"/>
      <protection/>
    </xf>
    <xf numFmtId="49" fontId="39" fillId="0" borderId="17" xfId="36" applyNumberFormat="1" applyFont="1" applyBorder="1" applyAlignment="1">
      <alignment vertical="center" wrapText="1"/>
      <protection/>
    </xf>
    <xf numFmtId="177" fontId="41" fillId="0" borderId="18" xfId="36" applyNumberFormat="1" applyFont="1" applyBorder="1" applyAlignment="1">
      <alignment vertical="center" wrapText="1"/>
      <protection/>
    </xf>
    <xf numFmtId="0" fontId="0" fillId="0" borderId="0" xfId="33">
      <alignment vertical="center"/>
      <protection/>
    </xf>
    <xf numFmtId="0" fontId="6" fillId="0" borderId="0" xfId="33" applyFont="1">
      <alignment vertical="center"/>
      <protection/>
    </xf>
    <xf numFmtId="0" fontId="0" fillId="0" borderId="0" xfId="33" applyAlignment="1">
      <alignment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33" applyFont="1" applyAlignment="1">
      <alignment vertical="center" wrapText="1"/>
      <protection/>
    </xf>
    <xf numFmtId="0" fontId="11" fillId="0" borderId="0" xfId="33" applyFont="1" applyAlignment="1">
      <alignment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0" fillId="0" borderId="0" xfId="33" applyFont="1" applyAlignment="1">
      <alignment horizontal="right" vertical="center"/>
      <protection/>
    </xf>
    <xf numFmtId="49" fontId="12" fillId="0" borderId="10" xfId="33" applyNumberFormat="1" applyFont="1" applyBorder="1" applyAlignment="1">
      <alignment horizontal="center" vertical="center" wrapText="1"/>
      <protection/>
    </xf>
    <xf numFmtId="49" fontId="12" fillId="0" borderId="11" xfId="33" applyNumberFormat="1" applyFont="1" applyBorder="1" applyAlignment="1">
      <alignment horizontal="center" vertical="center" wrapText="1"/>
      <protection/>
    </xf>
    <xf numFmtId="49" fontId="12" fillId="0" borderId="11" xfId="33" applyNumberFormat="1" applyFont="1" applyBorder="1" applyAlignment="1">
      <alignment horizontal="center" vertical="center" wrapText="1"/>
      <protection/>
    </xf>
    <xf numFmtId="49" fontId="12" fillId="0" borderId="19" xfId="33" applyNumberFormat="1" applyFont="1" applyBorder="1" applyAlignment="1">
      <alignment horizontal="center" vertical="center" wrapText="1"/>
      <protection/>
    </xf>
    <xf numFmtId="49" fontId="12" fillId="0" borderId="13" xfId="33" applyNumberFormat="1" applyFont="1" applyBorder="1" applyAlignment="1">
      <alignment horizontal="center" vertical="center" wrapText="1"/>
      <protection/>
    </xf>
    <xf numFmtId="49" fontId="12" fillId="0" borderId="14" xfId="33" applyNumberFormat="1" applyFont="1" applyBorder="1" applyAlignment="1">
      <alignment horizontal="center" vertical="center" wrapText="1"/>
      <protection/>
    </xf>
    <xf numFmtId="49" fontId="12" fillId="0" borderId="14" xfId="33" applyNumberFormat="1" applyFont="1" applyBorder="1" applyAlignment="1">
      <alignment horizontal="center" vertical="center" wrapText="1"/>
      <protection/>
    </xf>
    <xf numFmtId="49" fontId="12" fillId="0" borderId="20" xfId="33" applyNumberFormat="1" applyFont="1" applyBorder="1" applyAlignment="1">
      <alignment horizontal="center" vertical="center" wrapText="1"/>
      <protection/>
    </xf>
    <xf numFmtId="49" fontId="12" fillId="0" borderId="21" xfId="33" applyNumberFormat="1" applyFont="1" applyBorder="1" applyAlignment="1">
      <alignment horizontal="center" vertical="center" wrapText="1"/>
      <protection/>
    </xf>
    <xf numFmtId="0" fontId="12" fillId="0" borderId="13" xfId="33" applyFont="1" applyBorder="1" applyAlignment="1">
      <alignment vertical="center" wrapText="1"/>
      <protection/>
    </xf>
    <xf numFmtId="178" fontId="13" fillId="0" borderId="14" xfId="33" applyNumberFormat="1" applyFont="1" applyBorder="1" applyAlignment="1">
      <alignment vertical="center" wrapText="1"/>
      <protection/>
    </xf>
    <xf numFmtId="178" fontId="13" fillId="0" borderId="14" xfId="33" applyNumberFormat="1" applyFont="1" applyBorder="1" applyAlignment="1">
      <alignment horizontal="right" vertical="center"/>
      <protection/>
    </xf>
    <xf numFmtId="0" fontId="13" fillId="0" borderId="13" xfId="33" applyFont="1" applyBorder="1" applyAlignment="1">
      <alignment vertical="center" wrapText="1"/>
      <protection/>
    </xf>
    <xf numFmtId="178" fontId="13" fillId="0" borderId="14" xfId="33" applyNumberFormat="1" applyFont="1" applyFill="1" applyBorder="1" applyAlignment="1">
      <alignment horizontal="right" vertical="center"/>
      <protection/>
    </xf>
    <xf numFmtId="0" fontId="13" fillId="0" borderId="13" xfId="33" applyFont="1" applyBorder="1" applyAlignment="1">
      <alignment horizontal="left" vertical="center" wrapText="1"/>
      <protection/>
    </xf>
    <xf numFmtId="0" fontId="12" fillId="0" borderId="13" xfId="33" applyFont="1" applyBorder="1" applyAlignment="1">
      <alignment horizontal="center" vertical="center" wrapText="1"/>
      <protection/>
    </xf>
    <xf numFmtId="178" fontId="12" fillId="0" borderId="14" xfId="33" applyNumberFormat="1" applyFont="1" applyBorder="1" applyAlignment="1">
      <alignment horizontal="right" vertical="center" wrapText="1"/>
      <protection/>
    </xf>
    <xf numFmtId="178" fontId="12" fillId="0" borderId="14" xfId="33" applyNumberFormat="1" applyFont="1" applyBorder="1" applyAlignment="1">
      <alignment horizontal="right" vertical="center"/>
      <protection/>
    </xf>
    <xf numFmtId="178" fontId="13" fillId="0" borderId="14" xfId="33" applyNumberFormat="1" applyFont="1" applyBorder="1" applyAlignment="1">
      <alignment horizontal="right" vertical="center" wrapText="1"/>
      <protection/>
    </xf>
    <xf numFmtId="0" fontId="12" fillId="0" borderId="16" xfId="33" applyFont="1" applyBorder="1" applyAlignment="1">
      <alignment horizontal="center" vertical="center" wrapText="1"/>
      <protection/>
    </xf>
    <xf numFmtId="178" fontId="12" fillId="0" borderId="17" xfId="33" applyNumberFormat="1" applyFont="1" applyBorder="1" applyAlignment="1">
      <alignment horizontal="right" vertical="center" wrapText="1"/>
      <protection/>
    </xf>
    <xf numFmtId="178" fontId="12" fillId="0" borderId="17" xfId="33" applyNumberFormat="1" applyFont="1" applyBorder="1" applyAlignment="1">
      <alignment horizontal="right" vertical="center"/>
      <protection/>
    </xf>
    <xf numFmtId="0" fontId="10" fillId="0" borderId="0" xfId="33" applyFont="1" applyBorder="1" applyAlignment="1">
      <alignment horizontal="right" vertical="center"/>
      <protection/>
    </xf>
    <xf numFmtId="49" fontId="12" fillId="0" borderId="12" xfId="33" applyNumberFormat="1" applyFont="1" applyBorder="1" applyAlignment="1">
      <alignment horizontal="center" vertical="center" wrapText="1"/>
      <protection/>
    </xf>
    <xf numFmtId="49" fontId="12" fillId="0" borderId="15" xfId="33" applyNumberFormat="1" applyFont="1" applyBorder="1" applyAlignment="1">
      <alignment horizontal="center" vertical="center" wrapText="1"/>
      <protection/>
    </xf>
    <xf numFmtId="10" fontId="13" fillId="0" borderId="15" xfId="33" applyNumberFormat="1" applyFont="1" applyBorder="1" applyAlignment="1">
      <alignment horizontal="right" vertical="center"/>
      <protection/>
    </xf>
    <xf numFmtId="10" fontId="12" fillId="0" borderId="15" xfId="33" applyNumberFormat="1" applyFont="1" applyBorder="1" applyAlignment="1">
      <alignment horizontal="right" vertical="center"/>
      <protection/>
    </xf>
    <xf numFmtId="178" fontId="12" fillId="0" borderId="14" xfId="33" applyNumberFormat="1" applyFont="1" applyBorder="1">
      <alignment vertical="center"/>
      <protection/>
    </xf>
    <xf numFmtId="10" fontId="12" fillId="0" borderId="15" xfId="33" applyNumberFormat="1" applyFont="1" applyBorder="1">
      <alignment vertical="center"/>
      <protection/>
    </xf>
    <xf numFmtId="178" fontId="12" fillId="0" borderId="15" xfId="33" applyNumberFormat="1" applyFont="1" applyBorder="1">
      <alignment vertical="center"/>
      <protection/>
    </xf>
    <xf numFmtId="178" fontId="13" fillId="0" borderId="17" xfId="33" applyNumberFormat="1" applyFont="1" applyBorder="1">
      <alignment vertical="center"/>
      <protection/>
    </xf>
    <xf numFmtId="178" fontId="13" fillId="0" borderId="18" xfId="33" applyNumberFormat="1" applyFont="1" applyBorder="1">
      <alignment vertical="center"/>
      <protection/>
    </xf>
    <xf numFmtId="179" fontId="0" fillId="0" borderId="0" xfId="33" applyNumberFormat="1">
      <alignment vertical="center"/>
      <protection/>
    </xf>
    <xf numFmtId="0" fontId="14" fillId="0" borderId="0" xfId="33" applyFont="1" applyAlignment="1">
      <alignment horizontal="center" vertical="center"/>
      <protection/>
    </xf>
    <xf numFmtId="0" fontId="6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6" fillId="0" borderId="22" xfId="33" applyFont="1" applyBorder="1" applyAlignment="1">
      <alignment horizontal="center" vertical="center"/>
      <protection/>
    </xf>
    <xf numFmtId="0" fontId="6" fillId="0" borderId="23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0" fontId="6" fillId="0" borderId="24" xfId="33" applyFont="1" applyBorder="1" applyAlignment="1">
      <alignment horizontal="center" vertical="center" wrapText="1"/>
      <protection/>
    </xf>
    <xf numFmtId="0" fontId="6" fillId="0" borderId="25" xfId="33" applyFont="1" applyBorder="1" applyAlignment="1">
      <alignment horizontal="center" vertical="center" wrapText="1"/>
      <protection/>
    </xf>
    <xf numFmtId="0" fontId="6" fillId="0" borderId="20" xfId="33" applyFont="1" applyBorder="1" applyAlignment="1">
      <alignment horizontal="center" vertical="center" wrapText="1"/>
      <protection/>
    </xf>
    <xf numFmtId="0" fontId="6" fillId="0" borderId="26" xfId="33" applyFont="1" applyBorder="1" applyAlignment="1">
      <alignment horizontal="center" vertical="center" wrapText="1"/>
      <protection/>
    </xf>
    <xf numFmtId="0" fontId="6" fillId="0" borderId="27" xfId="33" applyFont="1" applyBorder="1" applyAlignment="1">
      <alignment horizontal="center" vertical="center" wrapText="1"/>
      <protection/>
    </xf>
    <xf numFmtId="0" fontId="6" fillId="0" borderId="21" xfId="33" applyFont="1" applyBorder="1" applyAlignment="1">
      <alignment horizontal="center" vertical="center" wrapText="1"/>
      <protection/>
    </xf>
    <xf numFmtId="0" fontId="0" fillId="0" borderId="13" xfId="33" applyFont="1" applyBorder="1" applyAlignment="1">
      <alignment vertical="center"/>
      <protection/>
    </xf>
    <xf numFmtId="0" fontId="0" fillId="0" borderId="28" xfId="33" applyFont="1" applyBorder="1" applyAlignment="1">
      <alignment vertical="center"/>
      <protection/>
    </xf>
    <xf numFmtId="178" fontId="0" fillId="0" borderId="14" xfId="33" applyNumberFormat="1" applyFont="1" applyBorder="1" applyAlignment="1">
      <alignment horizontal="right" vertical="center"/>
      <protection/>
    </xf>
    <xf numFmtId="178" fontId="0" fillId="0" borderId="21" xfId="33" applyNumberFormat="1" applyFont="1" applyBorder="1" applyAlignment="1">
      <alignment horizontal="right" vertical="center" wrapText="1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28" xfId="33" applyFont="1" applyBorder="1" applyAlignment="1">
      <alignment horizontal="center" vertical="center"/>
      <protection/>
    </xf>
    <xf numFmtId="178" fontId="6" fillId="0" borderId="14" xfId="33" applyNumberFormat="1" applyFont="1" applyBorder="1" applyAlignment="1">
      <alignment horizontal="right" vertical="center"/>
      <protection/>
    </xf>
    <xf numFmtId="178" fontId="6" fillId="0" borderId="21" xfId="33" applyNumberFormat="1" applyFont="1" applyBorder="1" applyAlignment="1">
      <alignment horizontal="right" vertical="center" wrapText="1"/>
      <protection/>
    </xf>
    <xf numFmtId="0" fontId="0" fillId="0" borderId="29" xfId="33" applyFont="1" applyBorder="1" applyAlignment="1">
      <alignment vertical="center"/>
      <protection/>
    </xf>
    <xf numFmtId="0" fontId="0" fillId="0" borderId="30" xfId="33" applyFont="1" applyBorder="1" applyAlignment="1">
      <alignment vertical="center"/>
      <protection/>
    </xf>
    <xf numFmtId="178" fontId="0" fillId="0" borderId="26" xfId="33" applyNumberFormat="1" applyFont="1" applyBorder="1" applyAlignment="1">
      <alignment horizontal="right" vertical="center"/>
      <protection/>
    </xf>
    <xf numFmtId="0" fontId="0" fillId="0" borderId="29" xfId="33" applyFont="1" applyBorder="1" applyAlignment="1">
      <alignment vertical="center"/>
      <protection/>
    </xf>
    <xf numFmtId="0" fontId="0" fillId="0" borderId="30" xfId="33" applyFont="1" applyBorder="1" applyAlignment="1">
      <alignment vertical="center"/>
      <protection/>
    </xf>
    <xf numFmtId="178" fontId="0" fillId="0" borderId="26" xfId="33" applyNumberFormat="1" applyFont="1" applyBorder="1" applyAlignment="1">
      <alignment horizontal="right" vertical="center"/>
      <protection/>
    </xf>
    <xf numFmtId="0" fontId="6" fillId="0" borderId="16" xfId="33" applyFont="1" applyBorder="1" applyAlignment="1">
      <alignment horizontal="centerContinuous" vertical="center"/>
      <protection/>
    </xf>
    <xf numFmtId="178" fontId="6" fillId="0" borderId="17" xfId="33" applyNumberFormat="1" applyFont="1" applyBorder="1" applyAlignment="1">
      <alignment horizontal="right" vertical="center"/>
      <protection/>
    </xf>
    <xf numFmtId="179" fontId="0" fillId="0" borderId="17" xfId="33" applyNumberFormat="1" applyFont="1" applyBorder="1" applyAlignment="1">
      <alignment horizontal="right" vertical="center"/>
      <protection/>
    </xf>
    <xf numFmtId="0" fontId="0" fillId="0" borderId="0" xfId="33" applyAlignment="1">
      <alignment horizontal="left" vertical="center"/>
      <protection/>
    </xf>
    <xf numFmtId="0" fontId="6" fillId="0" borderId="22" xfId="33" applyFont="1" applyBorder="1" applyAlignment="1">
      <alignment horizontal="right" vertical="center"/>
      <protection/>
    </xf>
    <xf numFmtId="0" fontId="6" fillId="0" borderId="31" xfId="33" applyFont="1" applyBorder="1" applyAlignment="1">
      <alignment horizontal="center" vertical="center" wrapText="1"/>
      <protection/>
    </xf>
    <xf numFmtId="0" fontId="6" fillId="0" borderId="32" xfId="33" applyFont="1" applyBorder="1" applyAlignment="1">
      <alignment horizontal="center" vertical="center" wrapText="1"/>
      <protection/>
    </xf>
    <xf numFmtId="179" fontId="6" fillId="0" borderId="26" xfId="33" applyNumberFormat="1" applyFont="1" applyBorder="1" applyAlignment="1">
      <alignment horizontal="center" vertical="center" wrapText="1"/>
      <protection/>
    </xf>
    <xf numFmtId="0" fontId="6" fillId="0" borderId="33" xfId="33" applyFont="1" applyBorder="1" applyAlignment="1">
      <alignment horizontal="center" vertical="center" wrapText="1"/>
      <protection/>
    </xf>
    <xf numFmtId="179" fontId="6" fillId="0" borderId="21" xfId="33" applyNumberFormat="1" applyFont="1" applyBorder="1" applyAlignment="1">
      <alignment horizontal="center" vertical="center" wrapText="1"/>
      <protection/>
    </xf>
    <xf numFmtId="0" fontId="6" fillId="0" borderId="34" xfId="33" applyFont="1" applyBorder="1" applyAlignment="1">
      <alignment horizontal="center" vertical="center" wrapText="1"/>
      <protection/>
    </xf>
    <xf numFmtId="10" fontId="0" fillId="0" borderId="35" xfId="33" applyNumberFormat="1" applyFont="1" applyBorder="1" applyAlignment="1">
      <alignment horizontal="right" vertical="center" wrapText="1"/>
      <protection/>
    </xf>
    <xf numFmtId="0" fontId="0" fillId="0" borderId="15" xfId="33" applyFont="1" applyBorder="1" applyAlignment="1">
      <alignment horizontal="right" vertical="center"/>
      <protection/>
    </xf>
    <xf numFmtId="10" fontId="6" fillId="0" borderId="35" xfId="33" applyNumberFormat="1" applyFont="1" applyBorder="1" applyAlignment="1">
      <alignment horizontal="right" vertical="center" wrapText="1"/>
      <protection/>
    </xf>
    <xf numFmtId="0" fontId="6" fillId="0" borderId="15" xfId="33" applyFont="1" applyBorder="1" applyAlignment="1">
      <alignment horizontal="right" vertical="center"/>
      <protection/>
    </xf>
    <xf numFmtId="179" fontId="0" fillId="0" borderId="36" xfId="33" applyNumberFormat="1" applyFont="1" applyBorder="1" applyAlignment="1">
      <alignment horizontal="right" vertical="center"/>
      <protection/>
    </xf>
    <xf numFmtId="179" fontId="0" fillId="0" borderId="14" xfId="33" applyNumberFormat="1" applyFont="1" applyBorder="1" applyAlignment="1">
      <alignment horizontal="right" vertical="center"/>
      <protection/>
    </xf>
    <xf numFmtId="179" fontId="0" fillId="0" borderId="36" xfId="33" applyNumberFormat="1" applyFont="1" applyBorder="1" applyAlignment="1">
      <alignment horizontal="right" vertical="center"/>
      <protection/>
    </xf>
    <xf numFmtId="0" fontId="6" fillId="0" borderId="18" xfId="33" applyFont="1" applyBorder="1" applyAlignment="1">
      <alignment horizontal="right" vertical="center"/>
      <protection/>
    </xf>
    <xf numFmtId="0" fontId="0" fillId="0" borderId="0" xfId="49" applyFont="1" applyFill="1" applyBorder="1" applyAlignment="1">
      <alignment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49" applyFont="1" applyFill="1" applyBorder="1" applyAlignment="1">
      <alignment/>
      <protection/>
    </xf>
    <xf numFmtId="0" fontId="15" fillId="0" borderId="0" xfId="0" applyFont="1" applyAlignment="1">
      <alignment horizontal="left"/>
    </xf>
    <xf numFmtId="0" fontId="17" fillId="0" borderId="0" xfId="49" applyFont="1" applyFill="1" applyBorder="1" applyAlignment="1">
      <alignment horizontal="left"/>
      <protection/>
    </xf>
    <xf numFmtId="0" fontId="18" fillId="0" borderId="0" xfId="49" applyFont="1" applyFill="1" applyBorder="1" applyAlignment="1">
      <alignment/>
      <protection/>
    </xf>
    <xf numFmtId="0" fontId="19" fillId="0" borderId="0" xfId="49" applyFont="1" applyFill="1" applyBorder="1" applyAlignment="1">
      <alignment horizontal="left"/>
      <protection/>
    </xf>
    <xf numFmtId="0" fontId="20" fillId="0" borderId="0" xfId="49" applyFont="1" applyFill="1" applyBorder="1" applyAlignment="1">
      <alignment horizont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表4-5 2016年政府性基金预算收支执行情况表" xfId="33"/>
    <cellStyle name="标题 1" xfId="34"/>
    <cellStyle name="标题 2" xfId="35"/>
    <cellStyle name="常规_表6 2016年年度政府性基金预算支出执行情况明细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附件3：2017年汕尾市政府性基金预算草案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表10 2017年基金预算收支计划表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21"/>
  <sheetViews>
    <sheetView tabSelected="1" workbookViewId="0" topLeftCell="A1">
      <pane ySplit="5" topLeftCell="A6" activePane="bottomLeft" state="frozen"/>
      <selection pane="bottomLeft" activeCell="N15" sqref="N15"/>
    </sheetView>
  </sheetViews>
  <sheetFormatPr defaultColWidth="9.00390625" defaultRowHeight="14.25"/>
  <cols>
    <col min="1" max="1" width="19.00390625" style="112" customWidth="1"/>
    <col min="2" max="2" width="98.25390625" style="112" customWidth="1"/>
    <col min="3" max="16384" width="9.00390625" style="112" customWidth="1"/>
  </cols>
  <sheetData>
    <row r="5" spans="1:2" ht="18.75">
      <c r="A5" s="113"/>
      <c r="B5" s="114"/>
    </row>
    <row r="6" spans="1:2" ht="18.75">
      <c r="A6" s="113" t="s">
        <v>0</v>
      </c>
      <c r="B6" s="114"/>
    </row>
    <row r="7" spans="1:2" ht="18.75">
      <c r="A7" s="115"/>
      <c r="B7" s="116" t="s">
        <v>1</v>
      </c>
    </row>
    <row r="8" spans="1:2" ht="14.25">
      <c r="A8" s="115"/>
      <c r="B8" s="115"/>
    </row>
    <row r="9" spans="1:2" ht="14.25">
      <c r="A9" s="115"/>
      <c r="B9" s="115"/>
    </row>
    <row r="10" spans="1:2" ht="14.25">
      <c r="A10" s="115"/>
      <c r="B10" s="115"/>
    </row>
    <row r="11" spans="1:2" ht="14.25">
      <c r="A11" s="115"/>
      <c r="B11" s="115"/>
    </row>
    <row r="12" spans="1:2" ht="14.25">
      <c r="A12" s="115"/>
      <c r="B12" s="115"/>
    </row>
    <row r="13" spans="1:2" ht="14.25">
      <c r="A13" s="115"/>
      <c r="B13" s="115"/>
    </row>
    <row r="14" spans="1:2" ht="34.5">
      <c r="A14" s="115"/>
      <c r="B14" s="117" t="s">
        <v>2</v>
      </c>
    </row>
    <row r="15" ht="61.5">
      <c r="B15" s="118"/>
    </row>
    <row r="20" ht="20.25">
      <c r="B20" s="119" t="s">
        <v>3</v>
      </c>
    </row>
    <row r="21" ht="25.5">
      <c r="B21" s="120"/>
    </row>
  </sheetData>
  <sheetProtection/>
  <printOptions horizontalCentered="1"/>
  <pageMargins left="0.38958333333333334" right="0.38958333333333334" top="0.18888888888888888" bottom="0.2791666666666667" header="0" footer="0"/>
  <pageSetup firstPageNumber="0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Zeros="0" workbookViewId="0" topLeftCell="A1">
      <selection activeCell="M8" sqref="M8"/>
    </sheetView>
  </sheetViews>
  <sheetFormatPr defaultColWidth="9.00390625" defaultRowHeight="14.25"/>
  <cols>
    <col min="1" max="1" width="39.375" style="25" customWidth="1"/>
    <col min="2" max="8" width="13.625" style="25" customWidth="1"/>
    <col min="9" max="9" width="13.625" style="66" customWidth="1"/>
    <col min="10" max="10" width="13.625" style="25" customWidth="1"/>
    <col min="11" max="12" width="9.00390625" style="25" customWidth="1"/>
    <col min="21" max="16384" width="9.00390625" style="25" customWidth="1"/>
  </cols>
  <sheetData>
    <row r="1" spans="1:10" ht="34.5" customHeight="1">
      <c r="A1" s="67" t="s">
        <v>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68" t="s">
        <v>5</v>
      </c>
      <c r="B3" s="68"/>
      <c r="C3" s="69"/>
      <c r="D3" s="69"/>
      <c r="E3" s="69"/>
      <c r="F3" s="69"/>
      <c r="G3" s="70"/>
      <c r="H3" s="69"/>
      <c r="I3" s="97" t="s">
        <v>6</v>
      </c>
      <c r="J3" s="97"/>
    </row>
    <row r="4" spans="1:10" ht="21.75" customHeight="1">
      <c r="A4" s="71" t="s">
        <v>7</v>
      </c>
      <c r="B4" s="72" t="s">
        <v>8</v>
      </c>
      <c r="C4" s="72" t="s">
        <v>9</v>
      </c>
      <c r="D4" s="72" t="s">
        <v>10</v>
      </c>
      <c r="E4" s="72" t="s">
        <v>11</v>
      </c>
      <c r="F4" s="72" t="s">
        <v>12</v>
      </c>
      <c r="G4" s="72" t="s">
        <v>13</v>
      </c>
      <c r="H4" s="73" t="s">
        <v>14</v>
      </c>
      <c r="I4" s="98"/>
      <c r="J4" s="99" t="s">
        <v>15</v>
      </c>
    </row>
    <row r="5" spans="1:10" ht="21.75" customHeight="1">
      <c r="A5" s="74"/>
      <c r="B5" s="75"/>
      <c r="C5" s="75"/>
      <c r="D5" s="75"/>
      <c r="E5" s="75"/>
      <c r="F5" s="75"/>
      <c r="G5" s="75"/>
      <c r="H5" s="76" t="s">
        <v>16</v>
      </c>
      <c r="I5" s="100" t="s">
        <v>17</v>
      </c>
      <c r="J5" s="101"/>
    </row>
    <row r="6" spans="1:20" ht="9.75" customHeight="1">
      <c r="A6" s="77"/>
      <c r="B6" s="78"/>
      <c r="C6" s="78"/>
      <c r="D6" s="78"/>
      <c r="E6" s="78"/>
      <c r="F6" s="78"/>
      <c r="G6" s="78"/>
      <c r="H6" s="78"/>
      <c r="I6" s="102"/>
      <c r="J6" s="103"/>
      <c r="M6" s="25"/>
      <c r="N6" s="25"/>
      <c r="O6" s="25"/>
      <c r="P6" s="25"/>
      <c r="Q6" s="25"/>
      <c r="R6" s="25"/>
      <c r="S6" s="25"/>
      <c r="T6" s="25"/>
    </row>
    <row r="7" spans="1:12" s="25" customFormat="1" ht="42" customHeight="1">
      <c r="A7" s="79" t="s">
        <v>18</v>
      </c>
      <c r="B7" s="80"/>
      <c r="C7" s="81">
        <v>6</v>
      </c>
      <c r="D7" s="81"/>
      <c r="E7" s="81">
        <v>6</v>
      </c>
      <c r="F7" s="81">
        <v>6</v>
      </c>
      <c r="G7" s="81">
        <v>13</v>
      </c>
      <c r="H7" s="82">
        <f aca="true" t="shared" si="0" ref="H7:H9">E7-G7</f>
        <v>-7</v>
      </c>
      <c r="I7" s="104">
        <f aca="true" t="shared" si="1" ref="I7:I9">H7/G7</f>
        <v>-0.5384615384615384</v>
      </c>
      <c r="J7" s="105"/>
      <c r="L7"/>
    </row>
    <row r="8" spans="1:20" ht="42" customHeight="1">
      <c r="A8" s="79" t="s">
        <v>19</v>
      </c>
      <c r="B8" s="80"/>
      <c r="C8" s="81">
        <v>277</v>
      </c>
      <c r="D8" s="81"/>
      <c r="E8" s="81">
        <v>277</v>
      </c>
      <c r="F8" s="81">
        <v>277</v>
      </c>
      <c r="G8" s="81">
        <v>223</v>
      </c>
      <c r="H8" s="82">
        <f t="shared" si="0"/>
        <v>54</v>
      </c>
      <c r="I8" s="104">
        <f t="shared" si="1"/>
        <v>0.242152466367713</v>
      </c>
      <c r="J8" s="105"/>
      <c r="M8" s="25"/>
      <c r="N8" s="25"/>
      <c r="O8" s="25"/>
      <c r="P8" s="25"/>
      <c r="Q8" s="25"/>
      <c r="R8" s="25"/>
      <c r="S8" s="25"/>
      <c r="T8" s="25"/>
    </row>
    <row r="9" spans="1:10" s="26" customFormat="1" ht="42" customHeight="1">
      <c r="A9" s="83" t="s">
        <v>20</v>
      </c>
      <c r="B9" s="84">
        <f aca="true" t="shared" si="2" ref="B9:G9">SUM(B7:B8)</f>
        <v>0</v>
      </c>
      <c r="C9" s="85">
        <f t="shared" si="2"/>
        <v>283</v>
      </c>
      <c r="D9" s="85"/>
      <c r="E9" s="85">
        <f t="shared" si="2"/>
        <v>283</v>
      </c>
      <c r="F9" s="85">
        <f t="shared" si="2"/>
        <v>283</v>
      </c>
      <c r="G9" s="85">
        <f t="shared" si="2"/>
        <v>236</v>
      </c>
      <c r="H9" s="86">
        <f t="shared" si="0"/>
        <v>47</v>
      </c>
      <c r="I9" s="106">
        <f t="shared" si="1"/>
        <v>0.19915254237288135</v>
      </c>
      <c r="J9" s="107"/>
    </row>
    <row r="10" spans="1:20" ht="42" customHeight="1">
      <c r="A10" s="79" t="s">
        <v>21</v>
      </c>
      <c r="B10" s="80">
        <f aca="true" t="shared" si="3" ref="B10:G10">SUM(B11:B13)</f>
        <v>79</v>
      </c>
      <c r="C10" s="81">
        <f t="shared" si="3"/>
        <v>90079</v>
      </c>
      <c r="D10" s="81">
        <f t="shared" si="3"/>
        <v>295</v>
      </c>
      <c r="E10" s="81">
        <f t="shared" si="3"/>
        <v>90374</v>
      </c>
      <c r="F10" s="81">
        <f t="shared" si="3"/>
        <v>110374</v>
      </c>
      <c r="G10" s="81">
        <f t="shared" si="3"/>
        <v>68800</v>
      </c>
      <c r="H10" s="81"/>
      <c r="I10" s="108"/>
      <c r="J10" s="105"/>
      <c r="M10" s="25"/>
      <c r="N10" s="25"/>
      <c r="O10" s="25"/>
      <c r="P10" s="25"/>
      <c r="Q10" s="25"/>
      <c r="R10" s="25"/>
      <c r="S10" s="25"/>
      <c r="T10" s="25"/>
    </row>
    <row r="11" spans="1:20" ht="42" customHeight="1">
      <c r="A11" s="79" t="s">
        <v>22</v>
      </c>
      <c r="B11" s="80"/>
      <c r="C11" s="81"/>
      <c r="D11" s="81">
        <v>295</v>
      </c>
      <c r="E11" s="81">
        <v>295</v>
      </c>
      <c r="F11" s="81">
        <f>295+20000</f>
        <v>20295</v>
      </c>
      <c r="G11" s="81">
        <v>48627</v>
      </c>
      <c r="H11" s="81"/>
      <c r="I11" s="109"/>
      <c r="J11" s="105"/>
      <c r="M11" s="25"/>
      <c r="N11" s="25"/>
      <c r="O11" s="25"/>
      <c r="P11" s="25"/>
      <c r="Q11" s="25"/>
      <c r="R11" s="25"/>
      <c r="S11" s="25"/>
      <c r="T11" s="25"/>
    </row>
    <row r="12" spans="1:20" ht="42" customHeight="1">
      <c r="A12" s="87" t="s">
        <v>23</v>
      </c>
      <c r="B12" s="88"/>
      <c r="C12" s="89">
        <v>90000</v>
      </c>
      <c r="D12" s="89"/>
      <c r="E12" s="81">
        <v>90000</v>
      </c>
      <c r="F12" s="81">
        <v>90000</v>
      </c>
      <c r="G12" s="89">
        <v>20000</v>
      </c>
      <c r="H12" s="81"/>
      <c r="I12" s="110"/>
      <c r="J12" s="105"/>
      <c r="M12" s="25"/>
      <c r="N12" s="25"/>
      <c r="O12" s="25"/>
      <c r="P12" s="25"/>
      <c r="Q12" s="25"/>
      <c r="R12" s="25"/>
      <c r="S12" s="25"/>
      <c r="T12" s="25"/>
    </row>
    <row r="13" spans="1:20" ht="42" customHeight="1">
      <c r="A13" s="90" t="s">
        <v>24</v>
      </c>
      <c r="B13" s="91">
        <v>79</v>
      </c>
      <c r="C13" s="92">
        <v>79</v>
      </c>
      <c r="D13" s="89"/>
      <c r="E13" s="81">
        <v>79</v>
      </c>
      <c r="F13" s="81">
        <v>79</v>
      </c>
      <c r="G13" s="92">
        <v>173</v>
      </c>
      <c r="H13" s="81"/>
      <c r="I13" s="108"/>
      <c r="J13" s="105"/>
      <c r="M13" s="25"/>
      <c r="N13" s="25"/>
      <c r="O13" s="25"/>
      <c r="P13" s="25"/>
      <c r="Q13" s="25"/>
      <c r="R13" s="25"/>
      <c r="S13" s="25"/>
      <c r="T13" s="25"/>
    </row>
    <row r="14" spans="1:10" s="26" customFormat="1" ht="42" customHeight="1">
      <c r="A14" s="93" t="s">
        <v>25</v>
      </c>
      <c r="B14" s="94">
        <f aca="true" t="shared" si="4" ref="B14:G14">B9+B10</f>
        <v>79</v>
      </c>
      <c r="C14" s="94">
        <f t="shared" si="4"/>
        <v>90362</v>
      </c>
      <c r="D14" s="94">
        <f t="shared" si="4"/>
        <v>295</v>
      </c>
      <c r="E14" s="94">
        <f t="shared" si="4"/>
        <v>90657</v>
      </c>
      <c r="F14" s="94">
        <f t="shared" si="4"/>
        <v>110657</v>
      </c>
      <c r="G14" s="94">
        <f t="shared" si="4"/>
        <v>69036</v>
      </c>
      <c r="H14" s="95"/>
      <c r="I14" s="95"/>
      <c r="J14" s="111"/>
    </row>
    <row r="15" spans="13:20" ht="14.25">
      <c r="M15" s="25"/>
      <c r="N15" s="25"/>
      <c r="O15" s="25"/>
      <c r="P15" s="25"/>
      <c r="Q15" s="25"/>
      <c r="R15" s="25"/>
      <c r="S15" s="25"/>
      <c r="T15" s="25"/>
    </row>
    <row r="16" spans="13:20" ht="14.25">
      <c r="M16" s="25"/>
      <c r="N16" s="25"/>
      <c r="O16" s="25"/>
      <c r="P16" s="25"/>
      <c r="Q16" s="25"/>
      <c r="R16" s="25"/>
      <c r="S16" s="25"/>
      <c r="T16" s="25"/>
    </row>
    <row r="17" spans="13:20" ht="14.25">
      <c r="M17" s="25"/>
      <c r="N17" s="25"/>
      <c r="O17" s="25"/>
      <c r="P17" s="25"/>
      <c r="Q17" s="25"/>
      <c r="R17" s="25"/>
      <c r="S17" s="25"/>
      <c r="T17" s="25"/>
    </row>
    <row r="18" spans="13:20" ht="14.25">
      <c r="M18" s="25"/>
      <c r="N18" s="25"/>
      <c r="O18" s="25"/>
      <c r="P18" s="25"/>
      <c r="Q18" s="25"/>
      <c r="R18" s="25"/>
      <c r="S18" s="25"/>
      <c r="T18" s="25"/>
    </row>
    <row r="19" spans="13:20" ht="14.25">
      <c r="M19" s="25"/>
      <c r="N19" s="25"/>
      <c r="O19" s="25"/>
      <c r="P19" s="25"/>
      <c r="Q19" s="25"/>
      <c r="R19" s="25"/>
      <c r="S19" s="25"/>
      <c r="T19" s="25"/>
    </row>
    <row r="21" spans="3:4" ht="14.25">
      <c r="C21" s="96"/>
      <c r="D21" s="96"/>
    </row>
  </sheetData>
  <sheetProtection/>
  <mergeCells count="14">
    <mergeCell ref="A1:J1"/>
    <mergeCell ref="A2:J2"/>
    <mergeCell ref="I3:J3"/>
    <mergeCell ref="H4:I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4:J6"/>
  </mergeCells>
  <printOptions/>
  <pageMargins left="0.8305555555555556" right="0.8659722222222223" top="0.8694444444444445" bottom="0.7513888888888889" header="0.5118055555555555" footer="0.5118055555555555"/>
  <pageSetup fitToHeight="1" fitToWidth="1" horizontalDpi="600" verticalDpi="600" orientation="landscape" paperSize="9" scale="80"/>
  <headerFooter alignWithMargins="0">
    <oddFooter>&amp;C&amp;10第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Zeros="0" zoomScale="85" zoomScaleNormal="85" workbookViewId="0" topLeftCell="A1">
      <selection activeCell="N12" sqref="N12"/>
    </sheetView>
  </sheetViews>
  <sheetFormatPr defaultColWidth="9.00390625" defaultRowHeight="14.25"/>
  <cols>
    <col min="1" max="1" width="51.00390625" style="27" customWidth="1"/>
    <col min="2" max="3" width="13.625" style="27" customWidth="1"/>
    <col min="4" max="11" width="13.625" style="25" customWidth="1"/>
    <col min="12" max="12" width="12.625" style="25" bestFit="1" customWidth="1"/>
    <col min="13" max="13" width="9.00390625" style="25" customWidth="1"/>
    <col min="14" max="14" width="19.125" style="25" customWidth="1"/>
    <col min="15" max="16384" width="9.00390625" style="25" customWidth="1"/>
  </cols>
  <sheetData>
    <row r="1" spans="1:11" ht="39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.75" customHeight="1">
      <c r="A3" s="30" t="s">
        <v>27</v>
      </c>
      <c r="B3" s="30"/>
      <c r="C3" s="30"/>
      <c r="D3" s="31"/>
      <c r="E3" s="32"/>
      <c r="F3" s="31"/>
      <c r="G3" s="31"/>
      <c r="H3" s="33"/>
      <c r="I3" s="56" t="s">
        <v>6</v>
      </c>
      <c r="J3" s="56"/>
      <c r="K3" s="56"/>
    </row>
    <row r="4" spans="1:11" ht="20.25" customHeight="1">
      <c r="A4" s="34" t="s">
        <v>28</v>
      </c>
      <c r="B4" s="35" t="s">
        <v>8</v>
      </c>
      <c r="C4" s="35" t="s">
        <v>29</v>
      </c>
      <c r="D4" s="35"/>
      <c r="E4" s="35"/>
      <c r="F4" s="36" t="s">
        <v>30</v>
      </c>
      <c r="G4" s="36" t="s">
        <v>31</v>
      </c>
      <c r="H4" s="37" t="s">
        <v>32</v>
      </c>
      <c r="I4" s="36" t="s">
        <v>13</v>
      </c>
      <c r="J4" s="36" t="s">
        <v>14</v>
      </c>
      <c r="K4" s="57"/>
    </row>
    <row r="5" spans="1:11" ht="16.5" customHeight="1">
      <c r="A5" s="38"/>
      <c r="B5" s="39"/>
      <c r="C5" s="39" t="s">
        <v>33</v>
      </c>
      <c r="D5" s="39" t="s">
        <v>34</v>
      </c>
      <c r="E5" s="39" t="s">
        <v>35</v>
      </c>
      <c r="F5" s="40"/>
      <c r="G5" s="40"/>
      <c r="H5" s="41"/>
      <c r="I5" s="40"/>
      <c r="J5" s="40" t="s">
        <v>36</v>
      </c>
      <c r="K5" s="58" t="s">
        <v>17</v>
      </c>
    </row>
    <row r="6" spans="1:11" ht="16.5" customHeight="1">
      <c r="A6" s="38"/>
      <c r="B6" s="39"/>
      <c r="C6" s="39"/>
      <c r="D6" s="39"/>
      <c r="E6" s="39"/>
      <c r="F6" s="40"/>
      <c r="G6" s="40"/>
      <c r="H6" s="42"/>
      <c r="I6" s="40"/>
      <c r="J6" s="40"/>
      <c r="K6" s="58"/>
    </row>
    <row r="7" spans="1:11" ht="30.75" customHeight="1">
      <c r="A7" s="43" t="s">
        <v>37</v>
      </c>
      <c r="B7" s="44">
        <f aca="true" t="shared" si="0" ref="B7:I7">B8</f>
        <v>0</v>
      </c>
      <c r="C7" s="44">
        <f>D7+E7</f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4</v>
      </c>
      <c r="J7" s="45">
        <f aca="true" t="shared" si="1" ref="J7:J21">F7-I7</f>
        <v>-4</v>
      </c>
      <c r="K7" s="59">
        <f>J7/I7</f>
        <v>-1</v>
      </c>
    </row>
    <row r="8" spans="1:11" ht="30.75" customHeight="1">
      <c r="A8" s="46" t="s">
        <v>38</v>
      </c>
      <c r="B8" s="44"/>
      <c r="C8" s="44">
        <f aca="true" t="shared" si="2" ref="C8:C20">D8+E8</f>
        <v>0</v>
      </c>
      <c r="D8" s="45"/>
      <c r="E8" s="45"/>
      <c r="F8" s="45"/>
      <c r="G8" s="45"/>
      <c r="H8" s="45"/>
      <c r="I8" s="45">
        <v>4</v>
      </c>
      <c r="J8" s="45">
        <f t="shared" si="1"/>
        <v>-4</v>
      </c>
      <c r="K8" s="59">
        <f>J8/I8</f>
        <v>-1</v>
      </c>
    </row>
    <row r="9" spans="1:11" ht="30.75" customHeight="1">
      <c r="A9" s="43" t="s">
        <v>39</v>
      </c>
      <c r="B9" s="44">
        <f aca="true" t="shared" si="3" ref="B9:I9">B10+B11</f>
        <v>0</v>
      </c>
      <c r="C9" s="44">
        <f t="shared" si="2"/>
        <v>113</v>
      </c>
      <c r="D9" s="45">
        <f t="shared" si="3"/>
        <v>0</v>
      </c>
      <c r="E9" s="45">
        <f t="shared" si="3"/>
        <v>113</v>
      </c>
      <c r="F9" s="47">
        <f t="shared" si="3"/>
        <v>77</v>
      </c>
      <c r="G9" s="47">
        <f t="shared" si="3"/>
        <v>77</v>
      </c>
      <c r="H9" s="47">
        <f t="shared" si="3"/>
        <v>36</v>
      </c>
      <c r="I9" s="47">
        <f t="shared" si="3"/>
        <v>108</v>
      </c>
      <c r="J9" s="45">
        <f t="shared" si="1"/>
        <v>-31</v>
      </c>
      <c r="K9" s="59">
        <f>J9/I9</f>
        <v>-0.28703703703703703</v>
      </c>
    </row>
    <row r="10" spans="1:11" ht="30.75" customHeight="1">
      <c r="A10" s="46" t="s">
        <v>40</v>
      </c>
      <c r="B10" s="44"/>
      <c r="C10" s="44">
        <f t="shared" si="2"/>
        <v>97</v>
      </c>
      <c r="D10" s="45"/>
      <c r="E10" s="45">
        <v>97</v>
      </c>
      <c r="F10" s="47">
        <v>77</v>
      </c>
      <c r="G10" s="47">
        <v>77</v>
      </c>
      <c r="H10" s="45">
        <v>20</v>
      </c>
      <c r="I10" s="45">
        <v>77</v>
      </c>
      <c r="J10" s="45">
        <f t="shared" si="1"/>
        <v>0</v>
      </c>
      <c r="K10" s="59">
        <f aca="true" t="shared" si="4" ref="K10:K21">J10/I10</f>
        <v>0</v>
      </c>
    </row>
    <row r="11" spans="1:11" ht="30.75" customHeight="1">
      <c r="A11" s="48" t="s">
        <v>41</v>
      </c>
      <c r="B11" s="44"/>
      <c r="C11" s="44">
        <f t="shared" si="2"/>
        <v>16</v>
      </c>
      <c r="D11" s="45"/>
      <c r="E11" s="45">
        <v>16</v>
      </c>
      <c r="F11" s="47"/>
      <c r="G11" s="47"/>
      <c r="H11" s="45">
        <v>16</v>
      </c>
      <c r="I11" s="45">
        <v>31</v>
      </c>
      <c r="J11" s="45">
        <f t="shared" si="1"/>
        <v>-31</v>
      </c>
      <c r="K11" s="59">
        <f t="shared" si="4"/>
        <v>-1</v>
      </c>
    </row>
    <row r="12" spans="1:11" s="25" customFormat="1" ht="30.75" customHeight="1">
      <c r="A12" s="43" t="s">
        <v>42</v>
      </c>
      <c r="B12" s="44">
        <f aca="true" t="shared" si="5" ref="B12:I12">B13</f>
        <v>4</v>
      </c>
      <c r="C12" s="44">
        <f t="shared" si="2"/>
        <v>0</v>
      </c>
      <c r="D12" s="45">
        <f t="shared" si="5"/>
        <v>0</v>
      </c>
      <c r="E12" s="45">
        <f t="shared" si="5"/>
        <v>0</v>
      </c>
      <c r="F12" s="45">
        <f t="shared" si="5"/>
        <v>0</v>
      </c>
      <c r="G12" s="45">
        <f t="shared" si="5"/>
        <v>0</v>
      </c>
      <c r="H12" s="45">
        <f t="shared" si="5"/>
        <v>0</v>
      </c>
      <c r="I12" s="45">
        <f t="shared" si="5"/>
        <v>3000</v>
      </c>
      <c r="J12" s="45">
        <f t="shared" si="1"/>
        <v>-3000</v>
      </c>
      <c r="K12" s="59">
        <f t="shared" si="4"/>
        <v>-1</v>
      </c>
    </row>
    <row r="13" spans="1:11" s="25" customFormat="1" ht="30.75" customHeight="1">
      <c r="A13" s="46" t="s">
        <v>43</v>
      </c>
      <c r="B13" s="44">
        <v>4</v>
      </c>
      <c r="C13" s="44">
        <f t="shared" si="2"/>
        <v>0</v>
      </c>
      <c r="D13" s="45">
        <v>0</v>
      </c>
      <c r="E13" s="45"/>
      <c r="F13" s="45"/>
      <c r="G13" s="45"/>
      <c r="H13" s="45"/>
      <c r="I13" s="45">
        <v>3000</v>
      </c>
      <c r="J13" s="45">
        <f t="shared" si="1"/>
        <v>-3000</v>
      </c>
      <c r="K13" s="59">
        <f t="shared" si="4"/>
        <v>-1</v>
      </c>
    </row>
    <row r="14" spans="1:11" ht="30.75" customHeight="1">
      <c r="A14" s="43" t="s">
        <v>44</v>
      </c>
      <c r="B14" s="44">
        <f aca="true" t="shared" si="6" ref="B14:I14">B15</f>
        <v>0</v>
      </c>
      <c r="C14" s="44">
        <f t="shared" si="2"/>
        <v>0</v>
      </c>
      <c r="D14" s="45">
        <f t="shared" si="6"/>
        <v>0</v>
      </c>
      <c r="E14" s="45">
        <f t="shared" si="6"/>
        <v>0</v>
      </c>
      <c r="F14" s="45">
        <f t="shared" si="6"/>
        <v>0</v>
      </c>
      <c r="G14" s="45">
        <f t="shared" si="6"/>
        <v>0</v>
      </c>
      <c r="H14" s="45">
        <f t="shared" si="6"/>
        <v>0</v>
      </c>
      <c r="I14" s="45">
        <f t="shared" si="6"/>
        <v>2</v>
      </c>
      <c r="J14" s="45">
        <f t="shared" si="1"/>
        <v>-2</v>
      </c>
      <c r="K14" s="59">
        <f t="shared" si="4"/>
        <v>-1</v>
      </c>
    </row>
    <row r="15" spans="1:11" ht="30.75" customHeight="1">
      <c r="A15" s="46" t="s">
        <v>45</v>
      </c>
      <c r="B15" s="44"/>
      <c r="C15" s="44">
        <f t="shared" si="2"/>
        <v>0</v>
      </c>
      <c r="D15" s="45"/>
      <c r="E15" s="45"/>
      <c r="F15" s="45"/>
      <c r="G15" s="45"/>
      <c r="H15" s="45"/>
      <c r="I15" s="45">
        <v>2</v>
      </c>
      <c r="J15" s="45">
        <f t="shared" si="1"/>
        <v>-2</v>
      </c>
      <c r="K15" s="59">
        <f t="shared" si="4"/>
        <v>-1</v>
      </c>
    </row>
    <row r="16" spans="1:11" ht="30.75" customHeight="1">
      <c r="A16" s="43" t="s">
        <v>46</v>
      </c>
      <c r="B16" s="44">
        <f aca="true" t="shared" si="7" ref="B16:I16">B17+B18</f>
        <v>75</v>
      </c>
      <c r="C16" s="44">
        <f t="shared" si="2"/>
        <v>90182</v>
      </c>
      <c r="D16" s="45">
        <f t="shared" si="7"/>
        <v>90000</v>
      </c>
      <c r="E16" s="45">
        <f t="shared" si="7"/>
        <v>182</v>
      </c>
      <c r="F16" s="45">
        <f t="shared" si="7"/>
        <v>90017</v>
      </c>
      <c r="G16" s="45">
        <f t="shared" si="7"/>
        <v>90017</v>
      </c>
      <c r="H16" s="45">
        <f t="shared" si="7"/>
        <v>240</v>
      </c>
      <c r="I16" s="45">
        <f t="shared" si="7"/>
        <v>20333</v>
      </c>
      <c r="J16" s="45">
        <f t="shared" si="1"/>
        <v>69684</v>
      </c>
      <c r="K16" s="59">
        <f t="shared" si="4"/>
        <v>3.4271381498057347</v>
      </c>
    </row>
    <row r="17" spans="1:11" ht="30.75" customHeight="1">
      <c r="A17" s="46" t="s">
        <v>47</v>
      </c>
      <c r="B17" s="44"/>
      <c r="C17" s="44">
        <f t="shared" si="2"/>
        <v>90000</v>
      </c>
      <c r="D17" s="45">
        <v>90000</v>
      </c>
      <c r="E17" s="45"/>
      <c r="F17" s="45">
        <v>90000</v>
      </c>
      <c r="G17" s="45">
        <v>90000</v>
      </c>
      <c r="H17" s="45"/>
      <c r="I17" s="45">
        <v>20000</v>
      </c>
      <c r="J17" s="45">
        <f t="shared" si="1"/>
        <v>70000</v>
      </c>
      <c r="K17" s="59">
        <f t="shared" si="4"/>
        <v>3.5</v>
      </c>
    </row>
    <row r="18" spans="1:12" s="26" customFormat="1" ht="30.75" customHeight="1">
      <c r="A18" s="46" t="s">
        <v>48</v>
      </c>
      <c r="B18" s="44">
        <v>75</v>
      </c>
      <c r="C18" s="44">
        <f t="shared" si="2"/>
        <v>182</v>
      </c>
      <c r="D18" s="45"/>
      <c r="E18" s="45">
        <v>182</v>
      </c>
      <c r="F18" s="45">
        <f>2+15</f>
        <v>17</v>
      </c>
      <c r="G18" s="45">
        <f>2+15</f>
        <v>17</v>
      </c>
      <c r="H18" s="45">
        <f>180+83-15+8-16</f>
        <v>240</v>
      </c>
      <c r="I18" s="45">
        <v>333</v>
      </c>
      <c r="J18" s="45">
        <f t="shared" si="1"/>
        <v>-316</v>
      </c>
      <c r="K18" s="59">
        <f t="shared" si="4"/>
        <v>-0.948948948948949</v>
      </c>
      <c r="L18" s="25"/>
    </row>
    <row r="19" spans="1:15" ht="30.75" customHeight="1">
      <c r="A19" s="43" t="s">
        <v>49</v>
      </c>
      <c r="B19" s="44">
        <f aca="true" t="shared" si="8" ref="B19:I19">B20</f>
        <v>0</v>
      </c>
      <c r="C19" s="44">
        <f t="shared" si="2"/>
        <v>0</v>
      </c>
      <c r="D19" s="45">
        <f t="shared" si="8"/>
        <v>0</v>
      </c>
      <c r="E19" s="45">
        <f t="shared" si="8"/>
        <v>0</v>
      </c>
      <c r="F19" s="45">
        <f t="shared" si="8"/>
        <v>0</v>
      </c>
      <c r="G19" s="45">
        <f t="shared" si="8"/>
        <v>0</v>
      </c>
      <c r="H19" s="45">
        <f t="shared" si="8"/>
        <v>0</v>
      </c>
      <c r="I19" s="45">
        <f t="shared" si="8"/>
        <v>15345</v>
      </c>
      <c r="J19" s="45">
        <f t="shared" si="1"/>
        <v>-15345</v>
      </c>
      <c r="K19" s="59">
        <f t="shared" si="4"/>
        <v>-1</v>
      </c>
      <c r="N19" s="26"/>
      <c r="O19" s="26"/>
    </row>
    <row r="20" spans="1:11" s="26" customFormat="1" ht="30.75" customHeight="1">
      <c r="A20" s="46" t="s">
        <v>50</v>
      </c>
      <c r="B20" s="44"/>
      <c r="C20" s="44">
        <f t="shared" si="2"/>
        <v>0</v>
      </c>
      <c r="D20" s="45"/>
      <c r="E20" s="45"/>
      <c r="F20" s="45"/>
      <c r="G20" s="45"/>
      <c r="H20" s="45"/>
      <c r="I20" s="45">
        <v>15345</v>
      </c>
      <c r="J20" s="45">
        <f t="shared" si="1"/>
        <v>-15345</v>
      </c>
      <c r="K20" s="59">
        <f t="shared" si="4"/>
        <v>-1</v>
      </c>
    </row>
    <row r="21" spans="1:15" s="26" customFormat="1" ht="30.75" customHeight="1">
      <c r="A21" s="49" t="s">
        <v>51</v>
      </c>
      <c r="B21" s="50">
        <f>B19+B16+B14+B12+B9+B7</f>
        <v>79</v>
      </c>
      <c r="C21" s="51">
        <f aca="true" t="shared" si="9" ref="C21:I21">C7+C9+C12+C14+C16+C19</f>
        <v>90295</v>
      </c>
      <c r="D21" s="51">
        <f>D19+D16+D14+D12+D9+D7</f>
        <v>90000</v>
      </c>
      <c r="E21" s="51">
        <f>E19+E16+E14+E12+E9+E7</f>
        <v>295</v>
      </c>
      <c r="F21" s="51">
        <f t="shared" si="9"/>
        <v>90094</v>
      </c>
      <c r="G21" s="51">
        <f t="shared" si="9"/>
        <v>90094</v>
      </c>
      <c r="H21" s="51">
        <f t="shared" si="9"/>
        <v>276</v>
      </c>
      <c r="I21" s="51">
        <f t="shared" si="9"/>
        <v>38792</v>
      </c>
      <c r="J21" s="51">
        <f t="shared" si="1"/>
        <v>51302</v>
      </c>
      <c r="K21" s="60">
        <f t="shared" si="4"/>
        <v>1.322489173025366</v>
      </c>
      <c r="N21" s="25"/>
      <c r="O21" s="25"/>
    </row>
    <row r="22" spans="1:15" ht="27.75" customHeight="1">
      <c r="A22" s="43" t="s">
        <v>52</v>
      </c>
      <c r="B22" s="50"/>
      <c r="C22" s="52">
        <f>D22+E22</f>
        <v>279</v>
      </c>
      <c r="D22" s="45">
        <v>279</v>
      </c>
      <c r="E22" s="45"/>
      <c r="F22" s="45">
        <f>279+16-8</f>
        <v>287</v>
      </c>
      <c r="G22" s="45">
        <f>279+16-8+20000</f>
        <v>20287</v>
      </c>
      <c r="H22" s="51"/>
      <c r="I22" s="45">
        <v>30165</v>
      </c>
      <c r="J22" s="61"/>
      <c r="K22" s="62"/>
      <c r="N22" s="26"/>
      <c r="O22" s="26"/>
    </row>
    <row r="23" spans="1:15" ht="27.75" customHeight="1">
      <c r="A23" s="43" t="s">
        <v>53</v>
      </c>
      <c r="B23" s="50"/>
      <c r="C23" s="52">
        <f>D23+E23</f>
        <v>83</v>
      </c>
      <c r="D23" s="45">
        <v>83</v>
      </c>
      <c r="E23" s="45"/>
      <c r="F23" s="47">
        <v>276</v>
      </c>
      <c r="G23" s="47">
        <v>276</v>
      </c>
      <c r="H23" s="51"/>
      <c r="I23" s="45">
        <v>79</v>
      </c>
      <c r="J23" s="61"/>
      <c r="K23" s="63"/>
      <c r="N23" s="26"/>
      <c r="O23" s="26"/>
    </row>
    <row r="24" spans="1:11" ht="27.75" customHeight="1">
      <c r="A24" s="53" t="s">
        <v>54</v>
      </c>
      <c r="B24" s="54">
        <f aca="true" t="shared" si="10" ref="B24:I24">B21+B22+B23</f>
        <v>79</v>
      </c>
      <c r="C24" s="55">
        <f>C21+C23+C22</f>
        <v>90657</v>
      </c>
      <c r="D24" s="55">
        <f t="shared" si="10"/>
        <v>90362</v>
      </c>
      <c r="E24" s="55">
        <f t="shared" si="10"/>
        <v>295</v>
      </c>
      <c r="F24" s="55">
        <f t="shared" si="10"/>
        <v>90657</v>
      </c>
      <c r="G24" s="55">
        <f t="shared" si="10"/>
        <v>110657</v>
      </c>
      <c r="H24" s="55">
        <f t="shared" si="10"/>
        <v>276</v>
      </c>
      <c r="I24" s="55">
        <f t="shared" si="10"/>
        <v>69036</v>
      </c>
      <c r="J24" s="64"/>
      <c r="K24" s="65"/>
    </row>
  </sheetData>
  <sheetProtection/>
  <mergeCells count="16">
    <mergeCell ref="A1:K1"/>
    <mergeCell ref="A2:K2"/>
    <mergeCell ref="I3:K3"/>
    <mergeCell ref="C4:E4"/>
    <mergeCell ref="J4:K4"/>
    <mergeCell ref="A4:A6"/>
    <mergeCell ref="B4:B6"/>
    <mergeCell ref="C5:C6"/>
    <mergeCell ref="D5:D6"/>
    <mergeCell ref="E5:E6"/>
    <mergeCell ref="F4:F6"/>
    <mergeCell ref="G4:G6"/>
    <mergeCell ref="H4:H6"/>
    <mergeCell ref="I4:I6"/>
    <mergeCell ref="J5:J6"/>
    <mergeCell ref="K5:K6"/>
  </mergeCells>
  <printOptions horizontalCentered="1"/>
  <pageMargins left="0.6298611111111111" right="0.46805555555555556" top="0.66875" bottom="0.7479166666666667" header="0.6298611111111111" footer="0.5118055555555555"/>
  <pageSetup fitToHeight="1" fitToWidth="1" horizontalDpi="600" verticalDpi="600" orientation="landscape" paperSize="9" scale="7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E6" sqref="E6"/>
    </sheetView>
  </sheetViews>
  <sheetFormatPr defaultColWidth="9.00390625" defaultRowHeight="14.25"/>
  <cols>
    <col min="1" max="1" width="12.25390625" style="1" customWidth="1"/>
    <col min="2" max="2" width="77.375" style="2" customWidth="1"/>
    <col min="3" max="3" width="16.125" style="1" customWidth="1"/>
    <col min="4" max="4" width="15.625" style="1" customWidth="1"/>
    <col min="5" max="5" width="9.00390625" style="1" customWidth="1"/>
    <col min="6" max="6" width="29.00390625" style="1" customWidth="1"/>
    <col min="7" max="16384" width="9.00390625" style="1" customWidth="1"/>
  </cols>
  <sheetData>
    <row r="1" spans="1:4" ht="48.75" customHeight="1">
      <c r="A1" s="3" t="s">
        <v>55</v>
      </c>
      <c r="B1" s="3"/>
      <c r="C1" s="3"/>
      <c r="D1" s="4"/>
    </row>
    <row r="2" spans="1:4" ht="25.5" customHeight="1">
      <c r="A2" s="5" t="s">
        <v>56</v>
      </c>
      <c r="B2" s="6"/>
      <c r="C2" s="7" t="s">
        <v>6</v>
      </c>
      <c r="D2" s="8"/>
    </row>
    <row r="3" spans="1:3" ht="19.5" customHeight="1">
      <c r="A3" s="9" t="s">
        <v>57</v>
      </c>
      <c r="B3" s="10"/>
      <c r="C3" s="11" t="s">
        <v>58</v>
      </c>
    </row>
    <row r="4" spans="1:3" ht="28.5" customHeight="1">
      <c r="A4" s="12" t="s">
        <v>59</v>
      </c>
      <c r="B4" s="13" t="s">
        <v>60</v>
      </c>
      <c r="C4" s="14"/>
    </row>
    <row r="5" spans="1:3" ht="24.75" customHeight="1">
      <c r="A5" s="15"/>
      <c r="B5" s="16" t="s">
        <v>61</v>
      </c>
      <c r="C5" s="17">
        <f>C6+C10</f>
        <v>90094</v>
      </c>
    </row>
    <row r="6" spans="1:3" ht="24.75" customHeight="1">
      <c r="A6" s="15" t="s">
        <v>62</v>
      </c>
      <c r="B6" s="18" t="s">
        <v>63</v>
      </c>
      <c r="C6" s="17">
        <v>77</v>
      </c>
    </row>
    <row r="7" spans="1:3" ht="24.75" customHeight="1">
      <c r="A7" s="15" t="s">
        <v>64</v>
      </c>
      <c r="B7" s="16" t="s">
        <v>40</v>
      </c>
      <c r="C7" s="17">
        <v>77</v>
      </c>
    </row>
    <row r="8" spans="1:3" ht="24.75" customHeight="1">
      <c r="A8" s="15" t="s">
        <v>65</v>
      </c>
      <c r="B8" s="18" t="s">
        <v>66</v>
      </c>
      <c r="C8" s="17">
        <v>40</v>
      </c>
    </row>
    <row r="9" spans="1:3" ht="24.75" customHeight="1">
      <c r="A9" s="15" t="s">
        <v>67</v>
      </c>
      <c r="B9" s="18" t="s">
        <v>68</v>
      </c>
      <c r="C9" s="17">
        <v>37</v>
      </c>
    </row>
    <row r="10" spans="1:3" ht="24.75" customHeight="1">
      <c r="A10" s="19" t="s">
        <v>69</v>
      </c>
      <c r="B10" s="20" t="s">
        <v>70</v>
      </c>
      <c r="C10" s="21">
        <v>90017</v>
      </c>
    </row>
    <row r="11" spans="1:3" ht="24.75" customHeight="1">
      <c r="A11" s="19" t="s">
        <v>71</v>
      </c>
      <c r="B11" s="20" t="s">
        <v>72</v>
      </c>
      <c r="C11" s="21">
        <v>90000</v>
      </c>
    </row>
    <row r="12" spans="1:3" ht="24.75" customHeight="1">
      <c r="A12" s="19">
        <v>2290402</v>
      </c>
      <c r="B12" s="20" t="s">
        <v>73</v>
      </c>
      <c r="C12" s="21">
        <v>90000</v>
      </c>
    </row>
    <row r="13" spans="1:3" ht="24.75" customHeight="1">
      <c r="A13" s="19">
        <v>22960</v>
      </c>
      <c r="B13" s="20" t="s">
        <v>48</v>
      </c>
      <c r="C13" s="21">
        <v>17</v>
      </c>
    </row>
    <row r="14" spans="1:3" ht="24.75" customHeight="1">
      <c r="A14" s="19">
        <v>2296004</v>
      </c>
      <c r="B14" s="20" t="s">
        <v>74</v>
      </c>
      <c r="C14" s="21">
        <v>2</v>
      </c>
    </row>
    <row r="15" spans="1:3" ht="24.75" customHeight="1">
      <c r="A15" s="22">
        <v>2296099</v>
      </c>
      <c r="B15" s="23" t="s">
        <v>75</v>
      </c>
      <c r="C15" s="24">
        <v>15</v>
      </c>
    </row>
  </sheetData>
  <sheetProtection/>
  <mergeCells count="3">
    <mergeCell ref="A1:C1"/>
    <mergeCell ref="A3:B3"/>
    <mergeCell ref="C3:C4"/>
  </mergeCells>
  <printOptions/>
  <pageMargins left="1.1020833333333333" right="0.66875" top="0.8263888888888888" bottom="1" header="0.38958333333333334" footer="0.5"/>
  <pageSetup horizontalDpi="600" verticalDpi="600" orientation="landscape" paperSize="9" scale="110"/>
  <headerFooter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2018-01-07T09:41:43Z</cp:lastPrinted>
  <dcterms:created xsi:type="dcterms:W3CDTF">1996-12-17T01:32:42Z</dcterms:created>
  <dcterms:modified xsi:type="dcterms:W3CDTF">2022-10-20T03:20:16Z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0D8054ABE4BD4761881AB237AF1C6768</vt:lpwstr>
  </property>
</Properties>
</file>